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01. MESSOR\01. ZAKÁZKY\22033_Chrámce rozpočet pro VZMR\VV_RO\"/>
    </mc:Choice>
  </mc:AlternateContent>
  <bookViews>
    <workbookView xWindow="0" yWindow="0" windowWidth="0" windowHeight="0"/>
  </bookViews>
  <sheets>
    <sheet name="Rekapitulace stavby" sheetId="1" r:id="rId1"/>
    <sheet name="1c - Skršín" sheetId="2" r:id="rId2"/>
    <sheet name="2c - Skršín" sheetId="3" r:id="rId3"/>
    <sheet name="5c - Skrší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'1c - Skršín'!$C$121:$K$203</definedName>
    <definedName name="_xlnm.Print_Area" localSheetId="1">'1c - Skršín'!$C$4:$J$39,'1c - Skršín'!$C$50:$J$76,'1c - Skršín'!$C$82:$J$103,'1c - Skršín'!$C$109:$K$203</definedName>
    <definedName name="_xlnm.Print_Titles" localSheetId="1">'1c - Skršín'!$121:$121</definedName>
    <definedName name="_xlnm._FilterDatabase" localSheetId="2" hidden="1">'2c - Skršín'!$C$120:$K$154</definedName>
    <definedName name="_xlnm.Print_Area" localSheetId="2">'2c - Skršín'!$C$4:$J$39,'2c - Skršín'!$C$50:$J$76,'2c - Skršín'!$C$82:$J$102,'2c - Skršín'!$C$108:$K$154</definedName>
    <definedName name="_xlnm.Print_Titles" localSheetId="2">'2c - Skršín'!$120:$120</definedName>
    <definedName name="_xlnm._FilterDatabase" localSheetId="3" hidden="1">'5c - Skršín'!$C$120:$K$154</definedName>
    <definedName name="_xlnm.Print_Area" localSheetId="3">'5c - Skršín'!$C$4:$J$39,'5c - Skršín'!$C$50:$J$76,'5c - Skršín'!$C$82:$J$102,'5c - Skršín'!$C$108:$K$154</definedName>
    <definedName name="_xlnm.Print_Titles" localSheetId="3">'5c - Skršín'!$120:$120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T123"/>
  <c r="R124"/>
  <c r="R123"/>
  <c r="P124"/>
  <c r="P123"/>
  <c r="J118"/>
  <c r="F115"/>
  <c r="E113"/>
  <c r="J92"/>
  <c r="F89"/>
  <c r="E87"/>
  <c r="J21"/>
  <c r="E21"/>
  <c r="J117"/>
  <c r="J20"/>
  <c r="J18"/>
  <c r="E18"/>
  <c r="F92"/>
  <c r="J17"/>
  <c r="J15"/>
  <c r="E15"/>
  <c r="F117"/>
  <c r="J14"/>
  <c r="J12"/>
  <c r="J115"/>
  <c r="E7"/>
  <c r="E85"/>
  <c i="3" r="J37"/>
  <c r="J36"/>
  <c i="1" r="AY96"/>
  <c i="3" r="J35"/>
  <c i="1" r="AX96"/>
  <c i="3"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T123"/>
  <c r="R124"/>
  <c r="R123"/>
  <c r="P124"/>
  <c r="P123"/>
  <c r="J118"/>
  <c r="F115"/>
  <c r="E113"/>
  <c r="J92"/>
  <c r="F89"/>
  <c r="E87"/>
  <c r="J21"/>
  <c r="E21"/>
  <c r="J91"/>
  <c r="J20"/>
  <c r="J18"/>
  <c r="E18"/>
  <c r="F92"/>
  <c r="J17"/>
  <c r="J15"/>
  <c r="E15"/>
  <c r="F91"/>
  <c r="J14"/>
  <c r="J12"/>
  <c r="J115"/>
  <c r="E7"/>
  <c r="E111"/>
  <c i="2" r="J37"/>
  <c r="J36"/>
  <c i="1" r="AY95"/>
  <c i="2" r="J35"/>
  <c i="1" r="AX95"/>
  <c i="2"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T150"/>
  <c r="R151"/>
  <c r="R150"/>
  <c r="P151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F116"/>
  <c r="E114"/>
  <c r="J92"/>
  <c r="F89"/>
  <c r="E87"/>
  <c r="J21"/>
  <c r="E21"/>
  <c r="J118"/>
  <c r="J20"/>
  <c r="J18"/>
  <c r="E18"/>
  <c r="F119"/>
  <c r="J17"/>
  <c r="J15"/>
  <c r="E15"/>
  <c r="F118"/>
  <c r="J14"/>
  <c r="J12"/>
  <c r="J116"/>
  <c r="E7"/>
  <c r="E112"/>
  <c i="1" r="L90"/>
  <c r="AM90"/>
  <c r="AM89"/>
  <c r="L89"/>
  <c r="AM87"/>
  <c r="L87"/>
  <c r="L85"/>
  <c r="L84"/>
  <c i="2" r="BK202"/>
  <c r="BK189"/>
  <c r="J170"/>
  <c r="J144"/>
  <c r="BK183"/>
  <c r="BK157"/>
  <c r="BK125"/>
  <c i="3" r="BK151"/>
  <c r="BK124"/>
  <c i="4" r="J134"/>
  <c i="2" r="BK196"/>
  <c r="J186"/>
  <c r="J173"/>
  <c r="J141"/>
  <c r="BK186"/>
  <c r="BK165"/>
  <c r="J147"/>
  <c r="BK141"/>
  <c i="3" r="J153"/>
  <c r="BK147"/>
  <c r="BK153"/>
  <c i="4" r="BK144"/>
  <c r="BK134"/>
  <c i="2" r="J196"/>
  <c r="J181"/>
  <c r="BK147"/>
  <c r="BK128"/>
  <c r="BK176"/>
  <c r="BK151"/>
  <c r="J134"/>
  <c i="3" r="BK138"/>
  <c r="J134"/>
  <c r="J128"/>
  <c i="4" r="BK138"/>
  <c r="BK153"/>
  <c i="2" r="J202"/>
  <c r="J178"/>
  <c r="J165"/>
  <c r="BK134"/>
  <c r="BK178"/>
  <c r="J157"/>
  <c i="3" r="BK144"/>
  <c r="J144"/>
  <c r="J131"/>
  <c i="4" r="BK128"/>
  <c r="J144"/>
  <c r="BK141"/>
  <c i="2" r="BK199"/>
  <c r="J189"/>
  <c r="J151"/>
  <c r="BK131"/>
  <c r="BK173"/>
  <c r="J154"/>
  <c r="J138"/>
  <c i="3" r="J124"/>
  <c r="J151"/>
  <c r="J147"/>
  <c i="4" r="BK151"/>
  <c r="BK131"/>
  <c r="J131"/>
  <c i="2" r="BK192"/>
  <c r="BK154"/>
  <c i="1" r="AS94"/>
  <c i="2" r="J128"/>
  <c i="3" r="BK134"/>
  <c r="BK141"/>
  <c i="4" r="J141"/>
  <c r="BK124"/>
  <c r="J138"/>
  <c i="2" r="J192"/>
  <c r="J176"/>
  <c r="BK138"/>
  <c r="BK181"/>
  <c r="BK161"/>
  <c r="BK144"/>
  <c i="3" r="J138"/>
  <c r="BK131"/>
  <c r="J141"/>
  <c i="4" r="J153"/>
  <c r="BK147"/>
  <c r="J128"/>
  <c i="2" r="J199"/>
  <c r="J183"/>
  <c r="J161"/>
  <c r="J125"/>
  <c r="BK170"/>
  <c r="J131"/>
  <c i="3" r="BK128"/>
  <c i="4" r="J151"/>
  <c r="J147"/>
  <c r="J124"/>
  <c i="2" l="1" r="R153"/>
  <c r="BK137"/>
  <c r="J137"/>
  <c r="J99"/>
  <c r="BK195"/>
  <c r="J195"/>
  <c r="J102"/>
  <c i="3" r="P127"/>
  <c r="P122"/>
  <c r="P121"/>
  <c i="1" r="AU96"/>
  <c i="3" r="R150"/>
  <c i="2" r="T124"/>
  <c r="R137"/>
  <c r="T195"/>
  <c i="3" r="T127"/>
  <c r="T122"/>
  <c r="T121"/>
  <c r="BK150"/>
  <c r="J150"/>
  <c r="J101"/>
  <c i="4" r="BK127"/>
  <c r="J127"/>
  <c r="J99"/>
  <c r="BK137"/>
  <c r="J137"/>
  <c r="J100"/>
  <c i="2" r="P153"/>
  <c i="3" r="R127"/>
  <c r="R122"/>
  <c r="R121"/>
  <c r="T150"/>
  <c i="2" r="BK124"/>
  <c r="J124"/>
  <c r="J98"/>
  <c r="T153"/>
  <c i="3" r="BK127"/>
  <c r="J127"/>
  <c r="J99"/>
  <c r="T137"/>
  <c i="2" r="P124"/>
  <c r="T137"/>
  <c r="R195"/>
  <c i="3" r="R137"/>
  <c i="4" r="P127"/>
  <c r="P122"/>
  <c r="P121"/>
  <c i="1" r="AU97"/>
  <c i="4" r="P137"/>
  <c r="BK150"/>
  <c r="J150"/>
  <c r="J101"/>
  <c r="P150"/>
  <c i="2" r="R124"/>
  <c r="R123"/>
  <c r="R122"/>
  <c r="P137"/>
  <c r="P195"/>
  <c i="3" r="P137"/>
  <c i="4" r="R127"/>
  <c r="R122"/>
  <c r="R121"/>
  <c r="R137"/>
  <c r="R150"/>
  <c i="2" r="BK153"/>
  <c r="J153"/>
  <c r="J101"/>
  <c i="3" r="BK137"/>
  <c r="J137"/>
  <c r="J100"/>
  <c r="P150"/>
  <c i="4" r="T127"/>
  <c r="T122"/>
  <c r="T121"/>
  <c r="T137"/>
  <c r="T150"/>
  <c i="2" r="BK150"/>
  <c r="J150"/>
  <c r="J100"/>
  <c i="3" r="BK123"/>
  <c r="J123"/>
  <c r="J98"/>
  <c i="4" r="BK123"/>
  <c r="J123"/>
  <c r="J98"/>
  <c r="J91"/>
  <c r="BE131"/>
  <c r="BE144"/>
  <c r="J89"/>
  <c r="BE147"/>
  <c r="BE151"/>
  <c r="BE124"/>
  <c r="BE128"/>
  <c i="3" r="BK122"/>
  <c r="BK121"/>
  <c r="J121"/>
  <c i="4" r="F91"/>
  <c r="E111"/>
  <c r="F118"/>
  <c r="BE141"/>
  <c r="BE153"/>
  <c r="BE134"/>
  <c r="BE138"/>
  <c i="3" r="E85"/>
  <c r="J89"/>
  <c r="F118"/>
  <c r="J117"/>
  <c r="BE138"/>
  <c r="BE151"/>
  <c i="2" r="BK123"/>
  <c r="J123"/>
  <c r="J97"/>
  <c i="3" r="F117"/>
  <c r="BE124"/>
  <c r="BE134"/>
  <c r="BE141"/>
  <c r="BE144"/>
  <c r="BE153"/>
  <c r="BE128"/>
  <c r="BE131"/>
  <c r="BE147"/>
  <c i="2" r="E85"/>
  <c r="F91"/>
  <c r="F92"/>
  <c r="J89"/>
  <c r="BE134"/>
  <c r="BE138"/>
  <c r="BE147"/>
  <c r="BE161"/>
  <c r="BE176"/>
  <c r="BE178"/>
  <c r="BE181"/>
  <c r="BE183"/>
  <c r="BE186"/>
  <c r="J91"/>
  <c r="BE125"/>
  <c r="BE128"/>
  <c r="BE131"/>
  <c r="BE141"/>
  <c r="BE144"/>
  <c r="BE151"/>
  <c r="BE154"/>
  <c r="BE157"/>
  <c r="BE165"/>
  <c r="BE170"/>
  <c r="BE173"/>
  <c r="BE189"/>
  <c r="BE192"/>
  <c r="BE196"/>
  <c r="BE199"/>
  <c r="BE202"/>
  <c r="F35"/>
  <c i="1" r="BB95"/>
  <c i="2" r="F37"/>
  <c i="1" r="BD95"/>
  <c i="4" r="F34"/>
  <c i="1" r="BA97"/>
  <c i="3" r="F34"/>
  <c i="1" r="BA96"/>
  <c i="3" r="F37"/>
  <c i="1" r="BD96"/>
  <c i="3" r="J30"/>
  <c i="4" r="F37"/>
  <c i="1" r="BD97"/>
  <c i="2" r="J34"/>
  <c i="1" r="AW95"/>
  <c i="4" r="J34"/>
  <c i="1" r="AW97"/>
  <c i="2" r="F34"/>
  <c i="1" r="BA95"/>
  <c i="3" r="F35"/>
  <c i="1" r="BB96"/>
  <c i="2" r="F36"/>
  <c i="1" r="BC95"/>
  <c i="4" r="F36"/>
  <c i="1" r="BC97"/>
  <c i="3" r="J34"/>
  <c i="1" r="AW96"/>
  <c i="3" r="F36"/>
  <c i="1" r="BC96"/>
  <c i="4" r="F35"/>
  <c i="1" r="BB97"/>
  <c i="2" l="1" r="P123"/>
  <c r="P122"/>
  <c i="1" r="AU95"/>
  <c i="2" r="T123"/>
  <c r="T122"/>
  <c i="4" r="BK122"/>
  <c r="J122"/>
  <c r="J97"/>
  <c i="1" r="AG96"/>
  <c i="3" r="J96"/>
  <c r="J122"/>
  <c r="J97"/>
  <c i="2" r="BK122"/>
  <c r="J122"/>
  <c r="J96"/>
  <c i="1" r="AU94"/>
  <c i="3" r="J33"/>
  <c i="1" r="AV96"/>
  <c r="AT96"/>
  <c r="AN96"/>
  <c r="BA94"/>
  <c r="W30"/>
  <c r="BB94"/>
  <c r="AX94"/>
  <c i="4" r="J33"/>
  <c i="1" r="AV97"/>
  <c r="AT97"/>
  <c i="2" r="J33"/>
  <c i="1" r="AV95"/>
  <c r="AT95"/>
  <c i="2" r="F33"/>
  <c i="1" r="AZ95"/>
  <c r="BC94"/>
  <c r="W32"/>
  <c i="3" r="F33"/>
  <c i="1" r="AZ96"/>
  <c i="4" r="F33"/>
  <c i="1" r="AZ97"/>
  <c r="BD94"/>
  <c r="W33"/>
  <c i="4" l="1" r="BK121"/>
  <c r="J121"/>
  <c r="J96"/>
  <c i="3" r="J39"/>
  <c i="1" r="W31"/>
  <c i="2" r="J30"/>
  <c i="1" r="AG95"/>
  <c r="AY94"/>
  <c r="AZ94"/>
  <c r="W29"/>
  <c r="AW94"/>
  <c r="AK30"/>
  <c i="2" l="1" r="J39"/>
  <c i="1" r="AN95"/>
  <c i="4" r="J30"/>
  <c i="1" r="AG97"/>
  <c r="AG94"/>
  <c r="AK26"/>
  <c r="AV94"/>
  <c r="AK29"/>
  <c r="AK35"/>
  <c i="4" l="1" r="J39"/>
  <c i="1" r="AN97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<sst xmlns="http://schemas.openxmlformats.org/spreadsheetml/2006/main">
  <si>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</si>
  <si>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</si>
  <si>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</si>
  <si>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</si>
  <si>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</si>
  <si>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{ce2fc22b-6ea1-469f-ab52-5a7ad548d213}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</si>
  <si>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</si>
  <si>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</si>
  <si>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</si>
  <si>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</si>
  <si>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</si>
  <si>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</si>
  <si>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</si>
  <si>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</si>
  <si>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22033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</si>
  <si>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</si>
  <si>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</si>
  <si>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Skršín 2022 rozpočet pro VZMR</t>
  </si>
  <si>
    <t>KSO:</t>
  </si>
  <si>
    <t>CC-CZ:</t>
  </si>
  <si>
    <t>Místo:</t>
  </si>
  <si>
    <t xml:space="preserve"> </t>
  </si>
  <si>
    <t>Datum:</t>
  </si>
  <si>
    <t>19. 8. 2022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</si>
  <si>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</si>
  <si>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</si>
  <si>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</si>
  <si>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</si>
  <si>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</si>
  <si>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</si>
  <si>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</si>
  <si>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</si>
  <si>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28738217</t>
  </si>
  <si>
    <t>MESSOR s.r.o.</t>
  </si>
  <si>
    <t>CZ28738217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</si>
  <si>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</si>
  <si>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</si>
  <si>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</si>
  <si>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</si>
  <si>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</si>
  <si>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</si>
  <si>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</si>
  <si>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</si>
  <si>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</si>
  <si>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</si>
  <si>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</si>
  <si>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</si>
  <si>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</si>
  <si>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</si>
  <si>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</si>
  <si>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</si>
  <si>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</si>
  <si>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</si>
  <si>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</si>
  <si>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</si>
  <si>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</si>
  <si>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</si>
  <si>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</si>
  <si>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</si>
  <si>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</si>
  <si>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</si>
  <si>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</si>
  <si>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</si>
  <si>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</si>
  <si>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</si>
  <si>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</si>
  <si>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</si>
  <si>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</si>
  <si>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</si>
  <si>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</si>
  <si>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</si>
  <si>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</si>
  <si>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</si>
  <si>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</si>
  <si>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</si>
  <si>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</si>
  <si>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</si>
  <si>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</si>
  <si>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</si>
  <si>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</si>
  <si>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</si>
  <si>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1c</t>
  </si>
  <si>
    <t>Skršín</t>
  </si>
  <si>
    <t>STA</t>
  </si>
  <si>
    <t>1</t>
  </si>
  <si>
    <t>{c059e2d9-7319-4d87-bbb5-1e72bcd8791f}</t>
  </si>
  <si>
    <t>2</t>
  </si>
  <si>
    <t>2c</t>
  </si>
  <si>
    <t>{d6e1479d-0441-48c1-a0d3-0af0b3164615}</t>
  </si>
  <si>
    <t>5c</t>
  </si>
  <si>
    <t>{545b2ea4-61da-4d3e-a571-192b1bb91a75}</t>
  </si>
  <si>
    <t>KRYCÍ LIST SOUPISU PRACÍ</t>
  </si>
  <si>
    <t>Objekt:</t>
  </si>
  <si>
    <t>1c - Skršín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</si>
  <si>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</si>
  <si>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</si>
  <si>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</si>
  <si>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</si>
  <si>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</si>
  <si>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</si>
  <si>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</si>
  <si>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</si>
  <si>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</si>
  <si>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</si>
  <si>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</si>
  <si>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</si>
  <si>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</si>
  <si>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</si>
  <si>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</si>
  <si>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</si>
  <si>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</si>
  <si>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</si>
  <si>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</si>
  <si>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</si>
  <si>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</si>
  <si>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</si>
  <si>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</si>
  <si>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</si>
  <si>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</si>
  <si>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</si>
  <si>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</si>
  <si>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</si>
  <si>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</si>
  <si>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113106011</t>
  </si>
  <si>
    <t>Rozebrání dlažeb při překopech komunikací pro pěší z mozaiky ručně</t>
  </si>
  <si>
    <t>m2</t>
  </si>
  <si>
    <t>CS ÚRS 2022 01</t>
  </si>
  <si>
    <t>4</t>
  </si>
  <si>
    <t>595852102</t>
  </si>
  <si>
    <t>PP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</si>
  <si>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mozaiky</t>
  </si>
  <si>
    <t>VV</t>
  </si>
  <si>
    <t>"viz pasport-podél trhaných obrub"(13,6+51+60)*0,5</t>
  </si>
  <si>
    <t>113154233</t>
  </si>
  <si>
    <t>Frézování živičného krytu tl 50 mm pruh š přes 1 do 2 m pl přes 500 do 1000 m2 bez překážek v trase</t>
  </si>
  <si>
    <t>-2077197607</t>
  </si>
  <si>
    <t xml:space="preserve">Frézování živičného podkladu nebo krytu  s naložením na dopravní prostředek plochy přes 500 do 1 000 m2 bez překážek v trase pruhu šířky přes 1 m do 2 m, tloušťky vrstvy 50 mm</t>
  </si>
  <si>
    <t>"odměřeno od konce obce k nové komunikaci za návsí, prům šířka 5m"360*5+100</t>
  </si>
  <si>
    <t>3</t>
  </si>
  <si>
    <t>113201112</t>
  </si>
  <si>
    <t>Vytrhání obrub silničních ležatých</t>
  </si>
  <si>
    <t>m</t>
  </si>
  <si>
    <t>-2033531070</t>
  </si>
  <si>
    <t xml:space="preserve">Vytrhání obrub  s vybouráním lože, s přemístěním hmot na skládku na vzdálenost do 3 m nebo s naložením na dopravní prostředek silničních ležatých</t>
  </si>
  <si>
    <t>"viz pasport"13,6+51+60</t>
  </si>
  <si>
    <t>132151102</t>
  </si>
  <si>
    <t>Hloubení rýh nezapažených š do 800 mm v hornině třídy těžitelnosti I skupiny 1 a 2 objem do 50 m3 strojně</t>
  </si>
  <si>
    <t>m3</t>
  </si>
  <si>
    <t>-907914122</t>
  </si>
  <si>
    <t>Hloubení nezapažených rýh šířky do 800 mm strojně s urovnáním dna do předepsaného profilu a spádu v hornině třídy těžitelnosti I skupiny 1 a 2 přes 20 do 50 m3</t>
  </si>
  <si>
    <t>"rozšíř profilu pro obruby"124,6*0,2*0,25</t>
  </si>
  <si>
    <t>5</t>
  </si>
  <si>
    <t>Komunikace pozemní</t>
  </si>
  <si>
    <t>572141111</t>
  </si>
  <si>
    <t>Vyrovnání povrchu dosavadních krytů asfaltovým betonem ACO (AB) tl přes 20 do 40 mm</t>
  </si>
  <si>
    <t>-461225587</t>
  </si>
  <si>
    <t xml:space="preserve">Vyrovnání povrchu dosavadních krytů  s rozprostřením hmot a zhutněním asfaltovým betonem ACO (AB) tl. od 20 do 40 mm</t>
  </si>
  <si>
    <t>6</t>
  </si>
  <si>
    <t>573211109</t>
  </si>
  <si>
    <t>Postřik živičný spojovací z asfaltu v množství 0,50 kg/m2</t>
  </si>
  <si>
    <t>-426854531</t>
  </si>
  <si>
    <t>Postřik spojovací PS bez posypu kamenivem z asfaltu silničního, v množství 0,50 kg/m2</t>
  </si>
  <si>
    <t>7</t>
  </si>
  <si>
    <t>577144111</t>
  </si>
  <si>
    <t>Asfaltový beton vrstva obrusná ACO 11 (ABS) tř. I tl 50 mm š do 3 m z nemodifikovaného asfaltu</t>
  </si>
  <si>
    <t>-1486751480</t>
  </si>
  <si>
    <t xml:space="preserve">Asfaltový beton vrstva obrusná ACO 11 (ABS)  s rozprostřením a se zhutněním z nemodifikovaného asfaltu v pruhu šířky do 3 m tř. I, po zhutnění tl. 50 mm</t>
  </si>
  <si>
    <t>8</t>
  </si>
  <si>
    <t>591211111</t>
  </si>
  <si>
    <t>Kladení dlažby z kostek drobných z kamene do lože z kameniva těženého tl 50 mm</t>
  </si>
  <si>
    <t>1503583835</t>
  </si>
  <si>
    <t xml:space="preserve">Kladení dlažby z kostek  s provedením lože do tl. 50 mm, s vyplněním spár, s dvojím beraněním a se smetením přebytečného materiálu na krajnici drobných z kamene, do lože z kameniva těženého</t>
  </si>
  <si>
    <t>Trubní vedení</t>
  </si>
  <si>
    <t>9</t>
  </si>
  <si>
    <t>899131111</t>
  </si>
  <si>
    <t>Výměna šachtového rámu s osazením a dodáním litinového rámu s patkou</t>
  </si>
  <si>
    <t>kus</t>
  </si>
  <si>
    <t>1144222182</t>
  </si>
  <si>
    <t>Výměna šachtového rámu tř. D 400 včetně poklopu s osazením a dodáním nového rámu litinového s patkou</t>
  </si>
  <si>
    <t>Ostatní konstrukce a práce, bourání</t>
  </si>
  <si>
    <t>10</t>
  </si>
  <si>
    <t>916131213</t>
  </si>
  <si>
    <t>Osazení silničního obrubníku betonového stojatého s boční opěrou do lože z betonu prostého</t>
  </si>
  <si>
    <t>-609172212</t>
  </si>
  <si>
    <t>Osazení silničního obrubníku betonového se zřízením lože, s vyplněním a zatřením spár cementovou maltou stojatého s boční opěrou z betonu prostého, do lože z betonu prostého</t>
  </si>
  <si>
    <t>11</t>
  </si>
  <si>
    <t>M</t>
  </si>
  <si>
    <t>59217031</t>
  </si>
  <si>
    <t>obrubník betonový silniční 1000x150x250mm</t>
  </si>
  <si>
    <t>367641470</t>
  </si>
  <si>
    <t>"viz pasport"13,6+51+60-6</t>
  </si>
  <si>
    <t>118,6*1,02 'Přepočtené koeficientem množství</t>
  </si>
  <si>
    <t>12</t>
  </si>
  <si>
    <t>59217030</t>
  </si>
  <si>
    <t>obrubník betonový silniční přechodový 1000x150x150-250mm</t>
  </si>
  <si>
    <t>-2027256491</t>
  </si>
  <si>
    <t>6*1,02 'Přepočtené koeficientem množství</t>
  </si>
  <si>
    <t>13</t>
  </si>
  <si>
    <t>919731121</t>
  </si>
  <si>
    <t>Zarovnání styčné plochy podkladu nebo krytu živičného tl do 50 mm</t>
  </si>
  <si>
    <t>-765693954</t>
  </si>
  <si>
    <t xml:space="preserve">Zarovnání styčné plochy podkladu nebo krytu podél vybourané části komunikace nebo zpevněné plochy  živičné tl. do 50 mm</t>
  </si>
  <si>
    <t>"napojení na vozovky konec/začátek"10+10+10+15+15</t>
  </si>
  <si>
    <t>"podél obruby mimo domy"124,6</t>
  </si>
  <si>
    <t>Součet</t>
  </si>
  <si>
    <t>14</t>
  </si>
  <si>
    <t>919732221</t>
  </si>
  <si>
    <t>Styčná spára napojení nového živičného povrchu na stávající za tepla š 15 mm hl 25 mm bez prořezání</t>
  </si>
  <si>
    <t>-834218552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</si>
  <si>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</si>
  <si>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919735111</t>
  </si>
  <si>
    <t>Řezání stávajícího živičného krytu hl do 50 mm</t>
  </si>
  <si>
    <t>-84979669</t>
  </si>
  <si>
    <t xml:space="preserve">Řezání stávajícího živičného krytu nebo podkladu  hloubky do 50 mm</t>
  </si>
  <si>
    <t>16</t>
  </si>
  <si>
    <t>919794441</t>
  </si>
  <si>
    <t>Úprava ploch kolem hydrantů, šoupat, poklopů a mříží nebo sloupů v živičných krytech pl do 2 m2</t>
  </si>
  <si>
    <t>-1767460575</t>
  </si>
  <si>
    <t xml:space="preserve">Úprava ploch kolem hydrantů, šoupat, kanalizačních poklopů a mříží, sloupů apod.  v živičných krytech jakékoliv tloušťky, jednotlivě v půdorysné ploše do 2 m2</t>
  </si>
  <si>
    <t>17</t>
  </si>
  <si>
    <t>935111211</t>
  </si>
  <si>
    <t>Osazení příkopového žlabu do štěrkopísku tl 100 mm z betonových tvárnic š 800 mm</t>
  </si>
  <si>
    <t>-2053207489</t>
  </si>
  <si>
    <t>Osazení betonového příkopového žlabu s vyplněním a zatřením spár cementovou maltou s ložem tl. 100 mm z kameniva těženého nebo štěrkopísku z betonových příkopových tvárnic šířky přes 500 do 800 mm</t>
  </si>
  <si>
    <t>"čp 15-7 dl.37m"37</t>
  </si>
  <si>
    <t>18</t>
  </si>
  <si>
    <t>59227051</t>
  </si>
  <si>
    <t>žlabovka příkopová betonová 300x800x170mm</t>
  </si>
  <si>
    <t>1032647502</t>
  </si>
  <si>
    <t>19</t>
  </si>
  <si>
    <t>938902203</t>
  </si>
  <si>
    <t>Čištění příkopů ručně š dna do 400 mm objem nánosu přes 0,30 do 0,50 m3/m</t>
  </si>
  <si>
    <t>-205013464</t>
  </si>
  <si>
    <t>Čištění příkopů komunikací s odstraněním travnatého porostu nebo nánosu s naložením na dopravní prostředek nebo s přemístěním na hromady na vzdálenost do 20 m ručně při šířce dna do 400 mm a objemu nánosu přes 0,30 do 0,50 m3/m</t>
  </si>
  <si>
    <t>20</t>
  </si>
  <si>
    <t>938909311</t>
  </si>
  <si>
    <t>Čištění vozovek metením strojně podkladu nebo krytu betonového nebo živičného</t>
  </si>
  <si>
    <t>2000772449</t>
  </si>
  <si>
    <t>Čištění vozovek metením bláta, prachu nebo hlinitého nánosu s odklizením na hromady na vzdálenost do 20 m nebo naložením na dopravní prostředek strojně povrchu podkladu nebo krytu betonového nebo živičného</t>
  </si>
  <si>
    <t>966008212</t>
  </si>
  <si>
    <t>Bourání odvodňovacího žlabu z betonových příkopových tvárnic š přes 500 do 800 mm</t>
  </si>
  <si>
    <t>1911318891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</si>
  <si>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</si>
  <si>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22</t>
  </si>
  <si>
    <t>979071021</t>
  </si>
  <si>
    <t>Očištění dlažebních kostek drobných s původním spárováním kamenivem těženým při překopech inženýrských sítí</t>
  </si>
  <si>
    <t>-211767084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</si>
  <si>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</si>
  <si>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997</t>
  </si>
  <si>
    <t>Přesun sutě</t>
  </si>
  <si>
    <t>23</t>
  </si>
  <si>
    <t>997013861</t>
  </si>
  <si>
    <t>Poplatek za uložení stavebního odpadu na recyklační skládce (skládkovné) z prostého betonu kód odpadu 17 01 01</t>
  </si>
  <si>
    <t>t</t>
  </si>
  <si>
    <t>2085055527</t>
  </si>
  <si>
    <t>Poplatek za uložení stavebního odpadu na recyklační skládce (skládkovné) z prostého betonu zatříděného do Katalogu odpadů pod kódem 17 01 01</t>
  </si>
  <si>
    <t>334,2-218,5</t>
  </si>
  <si>
    <t>24</t>
  </si>
  <si>
    <t>997013875</t>
  </si>
  <si>
    <t>Poplatek za uložení stavebního odpadu na recyklační skládce (skládkovné) asfaltového bez obsahu dehtu zatříděného do Katalogu odpadů pod kódem 17 03 02</t>
  </si>
  <si>
    <t>-341047842</t>
  </si>
  <si>
    <t>218,5</t>
  </si>
  <si>
    <t>25</t>
  </si>
  <si>
    <t>9972215R1</t>
  </si>
  <si>
    <t>Odvoz suti na skládku</t>
  </si>
  <si>
    <t>1021099008</t>
  </si>
  <si>
    <t xml:space="preserve">Vodorovná doprava vybouraných hmot  bez naložení, ale se složením a s hrubým urovnáním na vzdálenost do 1 km</t>
  </si>
  <si>
    <t>2c - Skršín</t>
  </si>
  <si>
    <t>-1002771918</t>
  </si>
  <si>
    <t>"délka PKx4m šíře"100*4</t>
  </si>
  <si>
    <t>1196878818</t>
  </si>
  <si>
    <t>-1490755931</t>
  </si>
  <si>
    <t>-1772708721</t>
  </si>
  <si>
    <t>-1609683915</t>
  </si>
  <si>
    <t>"napojení na vozovky konec/začátek"3</t>
  </si>
  <si>
    <t>-263450664</t>
  </si>
  <si>
    <t>-610388351</t>
  </si>
  <si>
    <t>855743054</t>
  </si>
  <si>
    <t>1955380376</t>
  </si>
  <si>
    <t>-848373671</t>
  </si>
  <si>
    <t>5c - Skršín</t>
  </si>
  <si>
    <t>1471073157</t>
  </si>
  <si>
    <t>"viz pasport"840-100</t>
  </si>
  <si>
    <t>-10563521</t>
  </si>
  <si>
    <t>122364300</t>
  </si>
  <si>
    <t>-1368586377</t>
  </si>
  <si>
    <t>-1388567779</t>
  </si>
  <si>
    <t>"napojení na vozovky konec/začátek"7,5+7,5</t>
  </si>
  <si>
    <t>-1773885326</t>
  </si>
  <si>
    <t>1030422548</t>
  </si>
  <si>
    <t>-447148437</t>
  </si>
  <si>
    <t>-327428291</t>
  </si>
  <si>
    <t>252355258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</si>
</sst>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32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34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22033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Skršín 2022 rozpočet pro VZMR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19. 8. 2022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>MESSOR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'1c - Skršín'!J30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'1c - Skršín'!P122</f>
        <v>0</v>
      </c>
      <c r="AV95" s="127">
        <f>'1c - Skršín'!J33</f>
        <v>0</v>
      </c>
      <c r="AW95" s="127">
        <f>'1c - Skršín'!J34</f>
        <v>0</v>
      </c>
      <c r="AX95" s="127">
        <f>'1c - Skršín'!J35</f>
        <v>0</v>
      </c>
      <c r="AY95" s="127">
        <f>'1c - Skršín'!J36</f>
        <v>0</v>
      </c>
      <c r="AZ95" s="127">
        <f>'1c - Skršín'!F33</f>
        <v>0</v>
      </c>
      <c r="BA95" s="127">
        <f>'1c - Skršín'!F34</f>
        <v>0</v>
      </c>
      <c r="BB95" s="127">
        <f>'1c - Skršín'!F35</f>
        <v>0</v>
      </c>
      <c r="BC95" s="127">
        <f>'1c - Skršín'!F36</f>
        <v>0</v>
      </c>
      <c r="BD95" s="129">
        <f>'1c - Skršín'!F37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82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'2c - Skršín'!J30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'2c - Skršín'!P121</f>
        <v>0</v>
      </c>
      <c r="AV96" s="127">
        <f>'2c - Skršín'!J33</f>
        <v>0</v>
      </c>
      <c r="AW96" s="127">
        <f>'2c - Skršín'!J34</f>
        <v>0</v>
      </c>
      <c r="AX96" s="127">
        <f>'2c - Skršín'!J35</f>
        <v>0</v>
      </c>
      <c r="AY96" s="127">
        <f>'2c - Skršín'!J36</f>
        <v>0</v>
      </c>
      <c r="AZ96" s="127">
        <f>'2c - Skršín'!F33</f>
        <v>0</v>
      </c>
      <c r="BA96" s="127">
        <f>'2c - Skršín'!F34</f>
        <v>0</v>
      </c>
      <c r="BB96" s="127">
        <f>'2c - Skršín'!F35</f>
        <v>0</v>
      </c>
      <c r="BC96" s="127">
        <f>'2c - Skršín'!F36</f>
        <v>0</v>
      </c>
      <c r="BD96" s="129">
        <f>'2c - Skršín'!F37</f>
        <v>0</v>
      </c>
      <c r="BE96" s="7"/>
      <c r="BT96" s="130" t="s">
        <v>84</v>
      </c>
      <c r="BV96" s="130" t="s">
        <v>78</v>
      </c>
      <c r="BW96" s="130" t="s">
        <v>88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118" t="s">
        <v>80</v>
      </c>
      <c r="B97" s="119"/>
      <c r="C97" s="120"/>
      <c r="D97" s="121" t="s">
        <v>89</v>
      </c>
      <c r="E97" s="121"/>
      <c r="F97" s="121"/>
      <c r="G97" s="121"/>
      <c r="H97" s="121"/>
      <c r="I97" s="122"/>
      <c r="J97" s="121" t="s">
        <v>82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'5c - Skršín'!J30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31">
        <v>0</v>
      </c>
      <c r="AT97" s="132">
        <f>ROUND(SUM(AV97:AW97),2)</f>
        <v>0</v>
      </c>
      <c r="AU97" s="133">
        <f>'5c - Skršín'!P121</f>
        <v>0</v>
      </c>
      <c r="AV97" s="132">
        <f>'5c - Skršín'!J33</f>
        <v>0</v>
      </c>
      <c r="AW97" s="132">
        <f>'5c - Skršín'!J34</f>
        <v>0</v>
      </c>
      <c r="AX97" s="132">
        <f>'5c - Skršín'!J35</f>
        <v>0</v>
      </c>
      <c r="AY97" s="132">
        <f>'5c - Skršín'!J36</f>
        <v>0</v>
      </c>
      <c r="AZ97" s="132">
        <f>'5c - Skršín'!F33</f>
        <v>0</v>
      </c>
      <c r="BA97" s="132">
        <f>'5c - Skršín'!F34</f>
        <v>0</v>
      </c>
      <c r="BB97" s="132">
        <f>'5c - Skršín'!F35</f>
        <v>0</v>
      </c>
      <c r="BC97" s="132">
        <f>'5c - Skršín'!F36</f>
        <v>0</v>
      </c>
      <c r="BD97" s="134">
        <f>'5c - Skršín'!F37</f>
        <v>0</v>
      </c>
      <c r="BE97" s="7"/>
      <c r="BT97" s="130" t="s">
        <v>84</v>
      </c>
      <c r="BV97" s="130" t="s">
        <v>78</v>
      </c>
      <c r="BW97" s="130" t="s">
        <v>90</v>
      </c>
      <c r="BX97" s="130" t="s">
        <v>5</v>
      </c>
      <c r="CL97" s="130" t="s">
        <v>1</v>
      </c>
      <c r="CM97" s="130" t="s">
        <v>86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E3d57USQQaQuVX1Qq9/uQSx1CszNTldsm+bxUQXM8EjYC5ibz8aZUIJWcgQZm8C7+Y9eWyQuezfyYaUvGQsDWw==" hashValue="PoM6B0USUN1Pctj6jXkZF8CPFioOKi6qajpESoZrJ5CrbcPZ2uKt1Hwz619SckZUtRZDZ8ezF9Kl8UgQj7Ah5w==" algorithmName="SHA-512" password="DACB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1c - Skršín'!C2" display="/"/>
    <hyperlink ref="A96" location="'2c - Skršín'!C2" display="/"/>
    <hyperlink ref="A97" location="'5c - Skrší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Skršín 2022 rozpočet pro VZMR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19. 8. 2022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32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34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ROUND((SUM(BE122:BE203)),  2)</f>
        <v>0</v>
      </c>
      <c r="G33" s="37"/>
      <c r="H33" s="37"/>
      <c r="I33" s="154">
        <v>0.20999999999999999</v>
      </c>
      <c r="J33" s="153">
        <f>ROUND(((SUM(BE122:BE203))*I33),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ROUND((SUM(BF122:BF203)),  2)</f>
        <v>0</v>
      </c>
      <c r="G34" s="37"/>
      <c r="H34" s="37"/>
      <c r="I34" s="154">
        <v>0.14999999999999999</v>
      </c>
      <c r="J34" s="153">
        <f>ROUND(((SUM(BF122:BF203))*I34),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ROUND((SUM(BG122:BG203)),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ROUND((SUM(BH122:BH203)),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ROUND((SUM(BI122:BI203)),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Skršín 2022 rozpočet pro VZMR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1c - Skršín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19. 8. 2022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MESSOR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95</v>
      </c>
      <c r="D94" s="175"/>
      <c r="E94" s="175"/>
      <c r="F94" s="175"/>
      <c r="G94" s="175"/>
      <c r="H94" s="175"/>
      <c r="I94" s="175"/>
      <c r="J94" s="176" t="s">
        <v>96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97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98</v>
      </c>
    </row>
    <row r="97" s="9" customFormat="1" ht="24.96" customHeight="1">
      <c r="A97" s="9"/>
      <c r="B97" s="178"/>
      <c r="C97" s="179"/>
      <c r="D97" s="180" t="s">
        <v>99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100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101</v>
      </c>
      <c r="E99" s="187"/>
      <c r="F99" s="187"/>
      <c r="G99" s="187"/>
      <c r="H99" s="187"/>
      <c r="I99" s="187"/>
      <c r="J99" s="188">
        <f>J137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102</v>
      </c>
      <c r="E100" s="187"/>
      <c r="F100" s="187"/>
      <c r="G100" s="187"/>
      <c r="H100" s="187"/>
      <c r="I100" s="187"/>
      <c r="J100" s="188">
        <f>J150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103</v>
      </c>
      <c r="E101" s="187"/>
      <c r="F101" s="187"/>
      <c r="G101" s="187"/>
      <c r="H101" s="187"/>
      <c r="I101" s="187"/>
      <c r="J101" s="188">
        <f>J153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104</v>
      </c>
      <c r="E102" s="187"/>
      <c r="F102" s="187"/>
      <c r="G102" s="187"/>
      <c r="H102" s="187"/>
      <c r="I102" s="187"/>
      <c r="J102" s="188">
        <f>J195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105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Skršín 2022 rozpočet pro VZMR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92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1c - Skršín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19. 8. 2022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>MESSOR s.r.o.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106</v>
      </c>
      <c r="D121" s="193" t="s">
        <v>61</v>
      </c>
      <c r="E121" s="193" t="s">
        <v>57</v>
      </c>
      <c r="F121" s="193" t="s">
        <v>58</v>
      </c>
      <c r="G121" s="193" t="s">
        <v>107</v>
      </c>
      <c r="H121" s="193" t="s">
        <v>108</v>
      </c>
      <c r="I121" s="193" t="s">
        <v>109</v>
      </c>
      <c r="J121" s="193" t="s">
        <v>96</v>
      </c>
      <c r="K121" s="194" t="s">
        <v>110</v>
      </c>
      <c r="L121" s="195"/>
      <c r="M121" s="99" t="s">
        <v>1</v>
      </c>
      <c r="N121" s="100" t="s">
        <v>40</v>
      </c>
      <c r="O121" s="100" t="s">
        <v>111</v>
      </c>
      <c r="P121" s="100" t="s">
        <v>112</v>
      </c>
      <c r="Q121" s="100" t="s">
        <v>113</v>
      </c>
      <c r="R121" s="100" t="s">
        <v>114</v>
      </c>
      <c r="S121" s="100" t="s">
        <v>115</v>
      </c>
      <c r="T121" s="101" t="s">
        <v>116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117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</f>
        <v>0</v>
      </c>
      <c r="Q122" s="103"/>
      <c r="R122" s="198">
        <f>R123</f>
        <v>258.65340040000007</v>
      </c>
      <c r="S122" s="103"/>
      <c r="T122" s="199">
        <f>T123</f>
        <v>334.21430000000004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98</v>
      </c>
      <c r="BK122" s="200">
        <f>BK123</f>
        <v>0</v>
      </c>
    </row>
    <row r="123" s="12" customFormat="1" ht="25.92" customHeight="1">
      <c r="A123" s="12"/>
      <c r="B123" s="201"/>
      <c r="C123" s="202"/>
      <c r="D123" s="203" t="s">
        <v>75</v>
      </c>
      <c r="E123" s="204" t="s">
        <v>118</v>
      </c>
      <c r="F123" s="204" t="s">
        <v>119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P124+P137+P150+P153+P195</f>
        <v>0</v>
      </c>
      <c r="Q123" s="209"/>
      <c r="R123" s="210">
        <f>R124+R137+R150+R153+R195</f>
        <v>258.65340040000007</v>
      </c>
      <c r="S123" s="209"/>
      <c r="T123" s="211">
        <f>T124+T137+T150+T153+T195</f>
        <v>334.21430000000004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84</v>
      </c>
      <c r="AT123" s="213" t="s">
        <v>75</v>
      </c>
      <c r="AU123" s="213" t="s">
        <v>76</v>
      </c>
      <c r="AY123" s="212" t="s">
        <v>120</v>
      </c>
      <c r="BK123" s="214">
        <f>BK124+BK137+BK150+BK153+BK195</f>
        <v>0</v>
      </c>
    </row>
    <row r="124" s="12" customFormat="1" ht="22.8" customHeight="1">
      <c r="A124" s="12"/>
      <c r="B124" s="201"/>
      <c r="C124" s="202"/>
      <c r="D124" s="203" t="s">
        <v>75</v>
      </c>
      <c r="E124" s="215" t="s">
        <v>84</v>
      </c>
      <c r="F124" s="215" t="s">
        <v>121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SUM(P125:P136)</f>
        <v>0</v>
      </c>
      <c r="Q124" s="209"/>
      <c r="R124" s="210">
        <f>SUM(R125:R136)</f>
        <v>0.13299999999999998</v>
      </c>
      <c r="S124" s="209"/>
      <c r="T124" s="211">
        <f>SUM(T125:T136)</f>
        <v>272.14030000000002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84</v>
      </c>
      <c r="AT124" s="213" t="s">
        <v>75</v>
      </c>
      <c r="AU124" s="213" t="s">
        <v>84</v>
      </c>
      <c r="AY124" s="212" t="s">
        <v>120</v>
      </c>
      <c r="BK124" s="214">
        <f>SUM(BK125:BK136)</f>
        <v>0</v>
      </c>
    </row>
    <row r="125" s="2" customFormat="1" ht="16.5" customHeight="1">
      <c r="A125" s="37"/>
      <c r="B125" s="38"/>
      <c r="C125" s="217" t="s">
        <v>84</v>
      </c>
      <c r="D125" s="217" t="s">
        <v>122</v>
      </c>
      <c r="E125" s="218" t="s">
        <v>123</v>
      </c>
      <c r="F125" s="219" t="s">
        <v>124</v>
      </c>
      <c r="G125" s="220" t="s">
        <v>125</v>
      </c>
      <c r="H125" s="221">
        <v>62.299999999999997</v>
      </c>
      <c r="I125" s="222"/>
      <c r="J125" s="223">
        <f>ROUND(I125*H125,2)</f>
        <v>0</v>
      </c>
      <c r="K125" s="219" t="s">
        <v>126</v>
      </c>
      <c r="L125" s="43"/>
      <c r="M125" s="224" t="s">
        <v>1</v>
      </c>
      <c r="N125" s="225" t="s">
        <v>41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0.28100000000000003</v>
      </c>
      <c r="T125" s="227">
        <f>S125*H125</f>
        <v>17.5063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127</v>
      </c>
      <c r="AT125" s="228" t="s">
        <v>122</v>
      </c>
      <c r="AU125" s="228" t="s">
        <v>86</v>
      </c>
      <c r="AY125" s="16" t="s">
        <v>120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84</v>
      </c>
      <c r="BK125" s="229">
        <f>ROUND(I125*H125,2)</f>
        <v>0</v>
      </c>
      <c r="BL125" s="16" t="s">
        <v>127</v>
      </c>
      <c r="BM125" s="228" t="s">
        <v>128</v>
      </c>
    </row>
    <row r="126" s="2" customFormat="1">
      <c r="A126" s="37"/>
      <c r="B126" s="38"/>
      <c r="C126" s="39"/>
      <c r="D126" s="230" t="s">
        <v>129</v>
      </c>
      <c r="E126" s="39"/>
      <c r="F126" s="231" t="s">
        <v>130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129</v>
      </c>
      <c r="AU126" s="16" t="s">
        <v>86</v>
      </c>
    </row>
    <row r="127" s="13" customFormat="1">
      <c r="A127" s="13"/>
      <c r="B127" s="235"/>
      <c r="C127" s="236"/>
      <c r="D127" s="230" t="s">
        <v>131</v>
      </c>
      <c r="E127" s="237" t="s">
        <v>1</v>
      </c>
      <c r="F127" s="238" t="s">
        <v>132</v>
      </c>
      <c r="G127" s="236"/>
      <c r="H127" s="239">
        <v>62.299999999999997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131</v>
      </c>
      <c r="AU127" s="245" t="s">
        <v>86</v>
      </c>
      <c r="AV127" s="13" t="s">
        <v>86</v>
      </c>
      <c r="AW127" s="13" t="s">
        <v>30</v>
      </c>
      <c r="AX127" s="13" t="s">
        <v>84</v>
      </c>
      <c r="AY127" s="245" t="s">
        <v>120</v>
      </c>
    </row>
    <row r="128" s="2" customFormat="1" ht="21.75" customHeight="1">
      <c r="A128" s="37"/>
      <c r="B128" s="38"/>
      <c r="C128" s="217" t="s">
        <v>86</v>
      </c>
      <c r="D128" s="217" t="s">
        <v>122</v>
      </c>
      <c r="E128" s="218" t="s">
        <v>133</v>
      </c>
      <c r="F128" s="219" t="s">
        <v>134</v>
      </c>
      <c r="G128" s="220" t="s">
        <v>125</v>
      </c>
      <c r="H128" s="221">
        <v>1900</v>
      </c>
      <c r="I128" s="222"/>
      <c r="J128" s="223">
        <f>ROUND(I128*H128,2)</f>
        <v>0</v>
      </c>
      <c r="K128" s="219" t="s">
        <v>126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6.9999999999999994E-05</v>
      </c>
      <c r="R128" s="226">
        <f>Q128*H128</f>
        <v>0.13299999999999998</v>
      </c>
      <c r="S128" s="226">
        <v>0.11500000000000001</v>
      </c>
      <c r="T128" s="227">
        <f>S128*H128</f>
        <v>218.5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127</v>
      </c>
      <c r="AT128" s="228" t="s">
        <v>122</v>
      </c>
      <c r="AU128" s="228" t="s">
        <v>86</v>
      </c>
      <c r="AY128" s="16" t="s">
        <v>120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127</v>
      </c>
      <c r="BM128" s="228" t="s">
        <v>135</v>
      </c>
    </row>
    <row r="129" s="2" customFormat="1">
      <c r="A129" s="37"/>
      <c r="B129" s="38"/>
      <c r="C129" s="39"/>
      <c r="D129" s="230" t="s">
        <v>129</v>
      </c>
      <c r="E129" s="39"/>
      <c r="F129" s="231" t="s">
        <v>136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129</v>
      </c>
      <c r="AU129" s="16" t="s">
        <v>86</v>
      </c>
    </row>
    <row r="130" s="13" customFormat="1">
      <c r="A130" s="13"/>
      <c r="B130" s="235"/>
      <c r="C130" s="236"/>
      <c r="D130" s="230" t="s">
        <v>131</v>
      </c>
      <c r="E130" s="237" t="s">
        <v>1</v>
      </c>
      <c r="F130" s="238" t="s">
        <v>137</v>
      </c>
      <c r="G130" s="236"/>
      <c r="H130" s="239">
        <v>1900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131</v>
      </c>
      <c r="AU130" s="245" t="s">
        <v>86</v>
      </c>
      <c r="AV130" s="13" t="s">
        <v>86</v>
      </c>
      <c r="AW130" s="13" t="s">
        <v>30</v>
      </c>
      <c r="AX130" s="13" t="s">
        <v>84</v>
      </c>
      <c r="AY130" s="245" t="s">
        <v>120</v>
      </c>
    </row>
    <row r="131" s="2" customFormat="1" ht="16.5" customHeight="1">
      <c r="A131" s="37"/>
      <c r="B131" s="38"/>
      <c r="C131" s="217" t="s">
        <v>138</v>
      </c>
      <c r="D131" s="217" t="s">
        <v>122</v>
      </c>
      <c r="E131" s="218" t="s">
        <v>139</v>
      </c>
      <c r="F131" s="219" t="s">
        <v>140</v>
      </c>
      <c r="G131" s="220" t="s">
        <v>141</v>
      </c>
      <c r="H131" s="221">
        <v>124.59999999999999</v>
      </c>
      <c r="I131" s="222"/>
      <c r="J131" s="223">
        <f>ROUND(I131*H131,2)</f>
        <v>0</v>
      </c>
      <c r="K131" s="219" t="s">
        <v>126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0.28999999999999998</v>
      </c>
      <c r="T131" s="227">
        <f>S131*H131</f>
        <v>36.133999999999993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127</v>
      </c>
      <c r="AT131" s="228" t="s">
        <v>122</v>
      </c>
      <c r="AU131" s="228" t="s">
        <v>86</v>
      </c>
      <c r="AY131" s="16" t="s">
        <v>120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127</v>
      </c>
      <c r="BM131" s="228" t="s">
        <v>142</v>
      </c>
    </row>
    <row r="132" s="2" customFormat="1">
      <c r="A132" s="37"/>
      <c r="B132" s="38"/>
      <c r="C132" s="39"/>
      <c r="D132" s="230" t="s">
        <v>129</v>
      </c>
      <c r="E132" s="39"/>
      <c r="F132" s="231" t="s">
        <v>143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129</v>
      </c>
      <c r="AU132" s="16" t="s">
        <v>86</v>
      </c>
    </row>
    <row r="133" s="13" customFormat="1">
      <c r="A133" s="13"/>
      <c r="B133" s="235"/>
      <c r="C133" s="236"/>
      <c r="D133" s="230" t="s">
        <v>131</v>
      </c>
      <c r="E133" s="237" t="s">
        <v>1</v>
      </c>
      <c r="F133" s="238" t="s">
        <v>144</v>
      </c>
      <c r="G133" s="236"/>
      <c r="H133" s="239">
        <v>124.59999999999999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131</v>
      </c>
      <c r="AU133" s="245" t="s">
        <v>86</v>
      </c>
      <c r="AV133" s="13" t="s">
        <v>86</v>
      </c>
      <c r="AW133" s="13" t="s">
        <v>30</v>
      </c>
      <c r="AX133" s="13" t="s">
        <v>84</v>
      </c>
      <c r="AY133" s="245" t="s">
        <v>120</v>
      </c>
    </row>
    <row r="134" s="2" customFormat="1" ht="21.75" customHeight="1">
      <c r="A134" s="37"/>
      <c r="B134" s="38"/>
      <c r="C134" s="217" t="s">
        <v>127</v>
      </c>
      <c r="D134" s="217" t="s">
        <v>122</v>
      </c>
      <c r="E134" s="218" t="s">
        <v>145</v>
      </c>
      <c r="F134" s="219" t="s">
        <v>146</v>
      </c>
      <c r="G134" s="220" t="s">
        <v>147</v>
      </c>
      <c r="H134" s="221">
        <v>6.2300000000000004</v>
      </c>
      <c r="I134" s="222"/>
      <c r="J134" s="223">
        <f>ROUND(I134*H134,2)</f>
        <v>0</v>
      </c>
      <c r="K134" s="219" t="s">
        <v>126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127</v>
      </c>
      <c r="AT134" s="228" t="s">
        <v>122</v>
      </c>
      <c r="AU134" s="228" t="s">
        <v>86</v>
      </c>
      <c r="AY134" s="16" t="s">
        <v>120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127</v>
      </c>
      <c r="BM134" s="228" t="s">
        <v>148</v>
      </c>
    </row>
    <row r="135" s="2" customFormat="1">
      <c r="A135" s="37"/>
      <c r="B135" s="38"/>
      <c r="C135" s="39"/>
      <c r="D135" s="230" t="s">
        <v>129</v>
      </c>
      <c r="E135" s="39"/>
      <c r="F135" s="231" t="s">
        <v>149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129</v>
      </c>
      <c r="AU135" s="16" t="s">
        <v>86</v>
      </c>
    </row>
    <row r="136" s="13" customFormat="1">
      <c r="A136" s="13"/>
      <c r="B136" s="235"/>
      <c r="C136" s="236"/>
      <c r="D136" s="230" t="s">
        <v>131</v>
      </c>
      <c r="E136" s="237" t="s">
        <v>1</v>
      </c>
      <c r="F136" s="238" t="s">
        <v>150</v>
      </c>
      <c r="G136" s="236"/>
      <c r="H136" s="239">
        <v>6.2300000000000004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131</v>
      </c>
      <c r="AU136" s="245" t="s">
        <v>86</v>
      </c>
      <c r="AV136" s="13" t="s">
        <v>86</v>
      </c>
      <c r="AW136" s="13" t="s">
        <v>30</v>
      </c>
      <c r="AX136" s="13" t="s">
        <v>84</v>
      </c>
      <c r="AY136" s="245" t="s">
        <v>120</v>
      </c>
    </row>
    <row r="137" s="12" customFormat="1" ht="22.8" customHeight="1">
      <c r="A137" s="12"/>
      <c r="B137" s="201"/>
      <c r="C137" s="202"/>
      <c r="D137" s="203" t="s">
        <v>75</v>
      </c>
      <c r="E137" s="215" t="s">
        <v>151</v>
      </c>
      <c r="F137" s="215" t="s">
        <v>152</v>
      </c>
      <c r="G137" s="202"/>
      <c r="H137" s="202"/>
      <c r="I137" s="205"/>
      <c r="J137" s="216">
        <f>BK137</f>
        <v>0</v>
      </c>
      <c r="K137" s="202"/>
      <c r="L137" s="207"/>
      <c r="M137" s="208"/>
      <c r="N137" s="209"/>
      <c r="O137" s="209"/>
      <c r="P137" s="210">
        <f>SUM(P138:P149)</f>
        <v>0</v>
      </c>
      <c r="Q137" s="209"/>
      <c r="R137" s="210">
        <f>SUM(R138:R149)</f>
        <v>209.69051000000002</v>
      </c>
      <c r="S137" s="209"/>
      <c r="T137" s="211">
        <f>SUM(T138:T149)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84</v>
      </c>
      <c r="AT137" s="213" t="s">
        <v>75</v>
      </c>
      <c r="AU137" s="213" t="s">
        <v>84</v>
      </c>
      <c r="AY137" s="212" t="s">
        <v>120</v>
      </c>
      <c r="BK137" s="214">
        <f>SUM(BK138:BK149)</f>
        <v>0</v>
      </c>
    </row>
    <row r="138" s="2" customFormat="1" ht="16.5" customHeight="1">
      <c r="A138" s="37"/>
      <c r="B138" s="38"/>
      <c r="C138" s="217" t="s">
        <v>151</v>
      </c>
      <c r="D138" s="217" t="s">
        <v>122</v>
      </c>
      <c r="E138" s="218" t="s">
        <v>153</v>
      </c>
      <c r="F138" s="219" t="s">
        <v>154</v>
      </c>
      <c r="G138" s="220" t="s">
        <v>125</v>
      </c>
      <c r="H138" s="221">
        <v>1900</v>
      </c>
      <c r="I138" s="222"/>
      <c r="J138" s="223">
        <f>ROUND(I138*H138,2)</f>
        <v>0</v>
      </c>
      <c r="K138" s="219" t="s">
        <v>126</v>
      </c>
      <c r="L138" s="43"/>
      <c r="M138" s="224" t="s">
        <v>1</v>
      </c>
      <c r="N138" s="225" t="s">
        <v>41</v>
      </c>
      <c r="O138" s="90"/>
      <c r="P138" s="226">
        <f>O138*H138</f>
        <v>0</v>
      </c>
      <c r="Q138" s="226">
        <v>0.10434</v>
      </c>
      <c r="R138" s="226">
        <f>Q138*H138</f>
        <v>198.24600000000001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127</v>
      </c>
      <c r="AT138" s="228" t="s">
        <v>122</v>
      </c>
      <c r="AU138" s="228" t="s">
        <v>86</v>
      </c>
      <c r="AY138" s="16" t="s">
        <v>120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127</v>
      </c>
      <c r="BM138" s="228" t="s">
        <v>155</v>
      </c>
    </row>
    <row r="139" s="2" customFormat="1">
      <c r="A139" s="37"/>
      <c r="B139" s="38"/>
      <c r="C139" s="39"/>
      <c r="D139" s="230" t="s">
        <v>129</v>
      </c>
      <c r="E139" s="39"/>
      <c r="F139" s="231" t="s">
        <v>156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129</v>
      </c>
      <c r="AU139" s="16" t="s">
        <v>86</v>
      </c>
    </row>
    <row r="140" s="13" customFormat="1">
      <c r="A140" s="13"/>
      <c r="B140" s="235"/>
      <c r="C140" s="236"/>
      <c r="D140" s="230" t="s">
        <v>131</v>
      </c>
      <c r="E140" s="237" t="s">
        <v>1</v>
      </c>
      <c r="F140" s="238" t="s">
        <v>137</v>
      </c>
      <c r="G140" s="236"/>
      <c r="H140" s="239">
        <v>1900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131</v>
      </c>
      <c r="AU140" s="245" t="s">
        <v>86</v>
      </c>
      <c r="AV140" s="13" t="s">
        <v>86</v>
      </c>
      <c r="AW140" s="13" t="s">
        <v>30</v>
      </c>
      <c r="AX140" s="13" t="s">
        <v>84</v>
      </c>
      <c r="AY140" s="245" t="s">
        <v>120</v>
      </c>
    </row>
    <row r="141" s="2" customFormat="1" ht="16.5" customHeight="1">
      <c r="A141" s="37"/>
      <c r="B141" s="38"/>
      <c r="C141" s="217" t="s">
        <v>157</v>
      </c>
      <c r="D141" s="217" t="s">
        <v>122</v>
      </c>
      <c r="E141" s="218" t="s">
        <v>158</v>
      </c>
      <c r="F141" s="219" t="s">
        <v>159</v>
      </c>
      <c r="G141" s="220" t="s">
        <v>125</v>
      </c>
      <c r="H141" s="221">
        <v>1900</v>
      </c>
      <c r="I141" s="222"/>
      <c r="J141" s="223">
        <f>ROUND(I141*H141,2)</f>
        <v>0</v>
      </c>
      <c r="K141" s="219" t="s">
        <v>126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127</v>
      </c>
      <c r="AT141" s="228" t="s">
        <v>122</v>
      </c>
      <c r="AU141" s="228" t="s">
        <v>86</v>
      </c>
      <c r="AY141" s="16" t="s">
        <v>120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127</v>
      </c>
      <c r="BM141" s="228" t="s">
        <v>160</v>
      </c>
    </row>
    <row r="142" s="2" customFormat="1">
      <c r="A142" s="37"/>
      <c r="B142" s="38"/>
      <c r="C142" s="39"/>
      <c r="D142" s="230" t="s">
        <v>129</v>
      </c>
      <c r="E142" s="39"/>
      <c r="F142" s="231" t="s">
        <v>161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129</v>
      </c>
      <c r="AU142" s="16" t="s">
        <v>86</v>
      </c>
    </row>
    <row r="143" s="13" customFormat="1">
      <c r="A143" s="13"/>
      <c r="B143" s="235"/>
      <c r="C143" s="236"/>
      <c r="D143" s="230" t="s">
        <v>131</v>
      </c>
      <c r="E143" s="237" t="s">
        <v>1</v>
      </c>
      <c r="F143" s="238" t="s">
        <v>137</v>
      </c>
      <c r="G143" s="236"/>
      <c r="H143" s="239">
        <v>1900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131</v>
      </c>
      <c r="AU143" s="245" t="s">
        <v>86</v>
      </c>
      <c r="AV143" s="13" t="s">
        <v>86</v>
      </c>
      <c r="AW143" s="13" t="s">
        <v>30</v>
      </c>
      <c r="AX143" s="13" t="s">
        <v>84</v>
      </c>
      <c r="AY143" s="245" t="s">
        <v>120</v>
      </c>
    </row>
    <row r="144" s="2" customFormat="1" ht="21.75" customHeight="1">
      <c r="A144" s="37"/>
      <c r="B144" s="38"/>
      <c r="C144" s="217" t="s">
        <v>162</v>
      </c>
      <c r="D144" s="217" t="s">
        <v>122</v>
      </c>
      <c r="E144" s="218" t="s">
        <v>163</v>
      </c>
      <c r="F144" s="219" t="s">
        <v>164</v>
      </c>
      <c r="G144" s="220" t="s">
        <v>125</v>
      </c>
      <c r="H144" s="221">
        <v>1900</v>
      </c>
      <c r="I144" s="222"/>
      <c r="J144" s="223">
        <f>ROUND(I144*H144,2)</f>
        <v>0</v>
      </c>
      <c r="K144" s="219" t="s">
        <v>126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127</v>
      </c>
      <c r="AT144" s="228" t="s">
        <v>122</v>
      </c>
      <c r="AU144" s="228" t="s">
        <v>86</v>
      </c>
      <c r="AY144" s="16" t="s">
        <v>120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84</v>
      </c>
      <c r="BK144" s="229">
        <f>ROUND(I144*H144,2)</f>
        <v>0</v>
      </c>
      <c r="BL144" s="16" t="s">
        <v>127</v>
      </c>
      <c r="BM144" s="228" t="s">
        <v>165</v>
      </c>
    </row>
    <row r="145" s="2" customFormat="1">
      <c r="A145" s="37"/>
      <c r="B145" s="38"/>
      <c r="C145" s="39"/>
      <c r="D145" s="230" t="s">
        <v>129</v>
      </c>
      <c r="E145" s="39"/>
      <c r="F145" s="231" t="s">
        <v>166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129</v>
      </c>
      <c r="AU145" s="16" t="s">
        <v>86</v>
      </c>
    </row>
    <row r="146" s="13" customFormat="1">
      <c r="A146" s="13"/>
      <c r="B146" s="235"/>
      <c r="C146" s="236"/>
      <c r="D146" s="230" t="s">
        <v>131</v>
      </c>
      <c r="E146" s="237" t="s">
        <v>1</v>
      </c>
      <c r="F146" s="238" t="s">
        <v>137</v>
      </c>
      <c r="G146" s="236"/>
      <c r="H146" s="239">
        <v>1900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131</v>
      </c>
      <c r="AU146" s="245" t="s">
        <v>86</v>
      </c>
      <c r="AV146" s="13" t="s">
        <v>86</v>
      </c>
      <c r="AW146" s="13" t="s">
        <v>30</v>
      </c>
      <c r="AX146" s="13" t="s">
        <v>84</v>
      </c>
      <c r="AY146" s="245" t="s">
        <v>120</v>
      </c>
    </row>
    <row r="147" s="2" customFormat="1" ht="16.5" customHeight="1">
      <c r="A147" s="37"/>
      <c r="B147" s="38"/>
      <c r="C147" s="217" t="s">
        <v>167</v>
      </c>
      <c r="D147" s="217" t="s">
        <v>122</v>
      </c>
      <c r="E147" s="218" t="s">
        <v>168</v>
      </c>
      <c r="F147" s="219" t="s">
        <v>169</v>
      </c>
      <c r="G147" s="220" t="s">
        <v>125</v>
      </c>
      <c r="H147" s="221">
        <v>62.299999999999997</v>
      </c>
      <c r="I147" s="222"/>
      <c r="J147" s="223">
        <f>ROUND(I147*H147,2)</f>
        <v>0</v>
      </c>
      <c r="K147" s="219" t="s">
        <v>126</v>
      </c>
      <c r="L147" s="43"/>
      <c r="M147" s="224" t="s">
        <v>1</v>
      </c>
      <c r="N147" s="225" t="s">
        <v>41</v>
      </c>
      <c r="O147" s="90"/>
      <c r="P147" s="226">
        <f>O147*H147</f>
        <v>0</v>
      </c>
      <c r="Q147" s="226">
        <v>0.1837</v>
      </c>
      <c r="R147" s="226">
        <f>Q147*H147</f>
        <v>11.444509999999999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127</v>
      </c>
      <c r="AT147" s="228" t="s">
        <v>122</v>
      </c>
      <c r="AU147" s="228" t="s">
        <v>86</v>
      </c>
      <c r="AY147" s="16" t="s">
        <v>120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84</v>
      </c>
      <c r="BK147" s="229">
        <f>ROUND(I147*H147,2)</f>
        <v>0</v>
      </c>
      <c r="BL147" s="16" t="s">
        <v>127</v>
      </c>
      <c r="BM147" s="228" t="s">
        <v>170</v>
      </c>
    </row>
    <row r="148" s="2" customFormat="1">
      <c r="A148" s="37"/>
      <c r="B148" s="38"/>
      <c r="C148" s="39"/>
      <c r="D148" s="230" t="s">
        <v>129</v>
      </c>
      <c r="E148" s="39"/>
      <c r="F148" s="231" t="s">
        <v>171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129</v>
      </c>
      <c r="AU148" s="16" t="s">
        <v>86</v>
      </c>
    </row>
    <row r="149" s="13" customFormat="1">
      <c r="A149" s="13"/>
      <c r="B149" s="235"/>
      <c r="C149" s="236"/>
      <c r="D149" s="230" t="s">
        <v>131</v>
      </c>
      <c r="E149" s="237" t="s">
        <v>1</v>
      </c>
      <c r="F149" s="238" t="s">
        <v>132</v>
      </c>
      <c r="G149" s="236"/>
      <c r="H149" s="239">
        <v>62.299999999999997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131</v>
      </c>
      <c r="AU149" s="245" t="s">
        <v>86</v>
      </c>
      <c r="AV149" s="13" t="s">
        <v>86</v>
      </c>
      <c r="AW149" s="13" t="s">
        <v>30</v>
      </c>
      <c r="AX149" s="13" t="s">
        <v>84</v>
      </c>
      <c r="AY149" s="245" t="s">
        <v>120</v>
      </c>
    </row>
    <row r="150" s="12" customFormat="1" ht="22.8" customHeight="1">
      <c r="A150" s="12"/>
      <c r="B150" s="201"/>
      <c r="C150" s="202"/>
      <c r="D150" s="203" t="s">
        <v>75</v>
      </c>
      <c r="E150" s="215" t="s">
        <v>167</v>
      </c>
      <c r="F150" s="215" t="s">
        <v>172</v>
      </c>
      <c r="G150" s="202"/>
      <c r="H150" s="202"/>
      <c r="I150" s="205"/>
      <c r="J150" s="216">
        <f>BK150</f>
        <v>0</v>
      </c>
      <c r="K150" s="202"/>
      <c r="L150" s="207"/>
      <c r="M150" s="208"/>
      <c r="N150" s="209"/>
      <c r="O150" s="209"/>
      <c r="P150" s="210">
        <f>SUM(P151:P152)</f>
        <v>0</v>
      </c>
      <c r="Q150" s="209"/>
      <c r="R150" s="210">
        <f>SUM(R151:R152)</f>
        <v>2.7140399999999998</v>
      </c>
      <c r="S150" s="209"/>
      <c r="T150" s="211">
        <f>SUM(T151:T152)</f>
        <v>1.8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2" t="s">
        <v>84</v>
      </c>
      <c r="AT150" s="213" t="s">
        <v>75</v>
      </c>
      <c r="AU150" s="213" t="s">
        <v>84</v>
      </c>
      <c r="AY150" s="212" t="s">
        <v>120</v>
      </c>
      <c r="BK150" s="214">
        <f>SUM(BK151:BK152)</f>
        <v>0</v>
      </c>
    </row>
    <row r="151" s="2" customFormat="1" ht="16.5" customHeight="1">
      <c r="A151" s="37"/>
      <c r="B151" s="38"/>
      <c r="C151" s="217" t="s">
        <v>173</v>
      </c>
      <c r="D151" s="217" t="s">
        <v>122</v>
      </c>
      <c r="E151" s="218" t="s">
        <v>174</v>
      </c>
      <c r="F151" s="219" t="s">
        <v>175</v>
      </c>
      <c r="G151" s="220" t="s">
        <v>176</v>
      </c>
      <c r="H151" s="221">
        <v>4</v>
      </c>
      <c r="I151" s="222"/>
      <c r="J151" s="223">
        <f>ROUND(I151*H151,2)</f>
        <v>0</v>
      </c>
      <c r="K151" s="219" t="s">
        <v>126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0.67850999999999995</v>
      </c>
      <c r="R151" s="226">
        <f>Q151*H151</f>
        <v>2.7140399999999998</v>
      </c>
      <c r="S151" s="226">
        <v>0.45000000000000001</v>
      </c>
      <c r="T151" s="227">
        <f>S151*H151</f>
        <v>1.8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127</v>
      </c>
      <c r="AT151" s="228" t="s">
        <v>122</v>
      </c>
      <c r="AU151" s="228" t="s">
        <v>86</v>
      </c>
      <c r="AY151" s="16" t="s">
        <v>120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127</v>
      </c>
      <c r="BM151" s="228" t="s">
        <v>177</v>
      </c>
    </row>
    <row r="152" s="2" customFormat="1">
      <c r="A152" s="37"/>
      <c r="B152" s="38"/>
      <c r="C152" s="39"/>
      <c r="D152" s="230" t="s">
        <v>129</v>
      </c>
      <c r="E152" s="39"/>
      <c r="F152" s="231" t="s">
        <v>178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129</v>
      </c>
      <c r="AU152" s="16" t="s">
        <v>86</v>
      </c>
    </row>
    <row r="153" s="12" customFormat="1" ht="22.8" customHeight="1">
      <c r="A153" s="12"/>
      <c r="B153" s="201"/>
      <c r="C153" s="202"/>
      <c r="D153" s="203" t="s">
        <v>75</v>
      </c>
      <c r="E153" s="215" t="s">
        <v>173</v>
      </c>
      <c r="F153" s="215" t="s">
        <v>179</v>
      </c>
      <c r="G153" s="202"/>
      <c r="H153" s="202"/>
      <c r="I153" s="205"/>
      <c r="J153" s="216">
        <f>BK153</f>
        <v>0</v>
      </c>
      <c r="K153" s="202"/>
      <c r="L153" s="207"/>
      <c r="M153" s="208"/>
      <c r="N153" s="209"/>
      <c r="O153" s="209"/>
      <c r="P153" s="210">
        <f>SUM(P154:P194)</f>
        <v>0</v>
      </c>
      <c r="Q153" s="209"/>
      <c r="R153" s="210">
        <f>SUM(R154:R194)</f>
        <v>46.115850400000006</v>
      </c>
      <c r="S153" s="209"/>
      <c r="T153" s="211">
        <f>SUM(T154:T194)</f>
        <v>60.274000000000001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2" t="s">
        <v>84</v>
      </c>
      <c r="AT153" s="213" t="s">
        <v>75</v>
      </c>
      <c r="AU153" s="213" t="s">
        <v>84</v>
      </c>
      <c r="AY153" s="212" t="s">
        <v>120</v>
      </c>
      <c r="BK153" s="214">
        <f>SUM(BK154:BK194)</f>
        <v>0</v>
      </c>
    </row>
    <row r="154" s="2" customFormat="1" ht="16.5" customHeight="1">
      <c r="A154" s="37"/>
      <c r="B154" s="38"/>
      <c r="C154" s="217" t="s">
        <v>180</v>
      </c>
      <c r="D154" s="217" t="s">
        <v>122</v>
      </c>
      <c r="E154" s="218" t="s">
        <v>181</v>
      </c>
      <c r="F154" s="219" t="s">
        <v>182</v>
      </c>
      <c r="G154" s="220" t="s">
        <v>141</v>
      </c>
      <c r="H154" s="221">
        <v>124.59999999999999</v>
      </c>
      <c r="I154" s="222"/>
      <c r="J154" s="223">
        <f>ROUND(I154*H154,2)</f>
        <v>0</v>
      </c>
      <c r="K154" s="219" t="s">
        <v>126</v>
      </c>
      <c r="L154" s="43"/>
      <c r="M154" s="224" t="s">
        <v>1</v>
      </c>
      <c r="N154" s="225" t="s">
        <v>41</v>
      </c>
      <c r="O154" s="90"/>
      <c r="P154" s="226">
        <f>O154*H154</f>
        <v>0</v>
      </c>
      <c r="Q154" s="226">
        <v>0.15540000000000001</v>
      </c>
      <c r="R154" s="226">
        <f>Q154*H154</f>
        <v>19.362840000000002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127</v>
      </c>
      <c r="AT154" s="228" t="s">
        <v>122</v>
      </c>
      <c r="AU154" s="228" t="s">
        <v>86</v>
      </c>
      <c r="AY154" s="16" t="s">
        <v>120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84</v>
      </c>
      <c r="BK154" s="229">
        <f>ROUND(I154*H154,2)</f>
        <v>0</v>
      </c>
      <c r="BL154" s="16" t="s">
        <v>127</v>
      </c>
      <c r="BM154" s="228" t="s">
        <v>183</v>
      </c>
    </row>
    <row r="155" s="2" customFormat="1">
      <c r="A155" s="37"/>
      <c r="B155" s="38"/>
      <c r="C155" s="39"/>
      <c r="D155" s="230" t="s">
        <v>129</v>
      </c>
      <c r="E155" s="39"/>
      <c r="F155" s="231" t="s">
        <v>184</v>
      </c>
      <c r="G155" s="39"/>
      <c r="H155" s="39"/>
      <c r="I155" s="232"/>
      <c r="J155" s="39"/>
      <c r="K155" s="39"/>
      <c r="L155" s="43"/>
      <c r="M155" s="233"/>
      <c r="N155" s="23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129</v>
      </c>
      <c r="AU155" s="16" t="s">
        <v>86</v>
      </c>
    </row>
    <row r="156" s="13" customFormat="1">
      <c r="A156" s="13"/>
      <c r="B156" s="235"/>
      <c r="C156" s="236"/>
      <c r="D156" s="230" t="s">
        <v>131</v>
      </c>
      <c r="E156" s="237" t="s">
        <v>1</v>
      </c>
      <c r="F156" s="238" t="s">
        <v>144</v>
      </c>
      <c r="G156" s="236"/>
      <c r="H156" s="239">
        <v>124.59999999999999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131</v>
      </c>
      <c r="AU156" s="245" t="s">
        <v>86</v>
      </c>
      <c r="AV156" s="13" t="s">
        <v>86</v>
      </c>
      <c r="AW156" s="13" t="s">
        <v>30</v>
      </c>
      <c r="AX156" s="13" t="s">
        <v>84</v>
      </c>
      <c r="AY156" s="245" t="s">
        <v>120</v>
      </c>
    </row>
    <row r="157" s="2" customFormat="1" ht="16.5" customHeight="1">
      <c r="A157" s="37"/>
      <c r="B157" s="38"/>
      <c r="C157" s="246" t="s">
        <v>185</v>
      </c>
      <c r="D157" s="246" t="s">
        <v>186</v>
      </c>
      <c r="E157" s="247" t="s">
        <v>187</v>
      </c>
      <c r="F157" s="248" t="s">
        <v>188</v>
      </c>
      <c r="G157" s="249" t="s">
        <v>141</v>
      </c>
      <c r="H157" s="250">
        <v>120.97199999999999</v>
      </c>
      <c r="I157" s="251"/>
      <c r="J157" s="252">
        <f>ROUND(I157*H157,2)</f>
        <v>0</v>
      </c>
      <c r="K157" s="248" t="s">
        <v>126</v>
      </c>
      <c r="L157" s="253"/>
      <c r="M157" s="254" t="s">
        <v>1</v>
      </c>
      <c r="N157" s="255" t="s">
        <v>41</v>
      </c>
      <c r="O157" s="90"/>
      <c r="P157" s="226">
        <f>O157*H157</f>
        <v>0</v>
      </c>
      <c r="Q157" s="226">
        <v>0.080000000000000002</v>
      </c>
      <c r="R157" s="226">
        <f>Q157*H157</f>
        <v>9.6777599999999993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167</v>
      </c>
      <c r="AT157" s="228" t="s">
        <v>186</v>
      </c>
      <c r="AU157" s="228" t="s">
        <v>86</v>
      </c>
      <c r="AY157" s="16" t="s">
        <v>120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84</v>
      </c>
      <c r="BK157" s="229">
        <f>ROUND(I157*H157,2)</f>
        <v>0</v>
      </c>
      <c r="BL157" s="16" t="s">
        <v>127</v>
      </c>
      <c r="BM157" s="228" t="s">
        <v>189</v>
      </c>
    </row>
    <row r="158" s="2" customFormat="1">
      <c r="A158" s="37"/>
      <c r="B158" s="38"/>
      <c r="C158" s="39"/>
      <c r="D158" s="230" t="s">
        <v>129</v>
      </c>
      <c r="E158" s="39"/>
      <c r="F158" s="231" t="s">
        <v>188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129</v>
      </c>
      <c r="AU158" s="16" t="s">
        <v>86</v>
      </c>
    </row>
    <row r="159" s="13" customFormat="1">
      <c r="A159" s="13"/>
      <c r="B159" s="235"/>
      <c r="C159" s="236"/>
      <c r="D159" s="230" t="s">
        <v>131</v>
      </c>
      <c r="E159" s="237" t="s">
        <v>1</v>
      </c>
      <c r="F159" s="238" t="s">
        <v>190</v>
      </c>
      <c r="G159" s="236"/>
      <c r="H159" s="239">
        <v>118.59999999999999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131</v>
      </c>
      <c r="AU159" s="245" t="s">
        <v>86</v>
      </c>
      <c r="AV159" s="13" t="s">
        <v>86</v>
      </c>
      <c r="AW159" s="13" t="s">
        <v>30</v>
      </c>
      <c r="AX159" s="13" t="s">
        <v>84</v>
      </c>
      <c r="AY159" s="245" t="s">
        <v>120</v>
      </c>
    </row>
    <row r="160" s="13" customFormat="1">
      <c r="A160" s="13"/>
      <c r="B160" s="235"/>
      <c r="C160" s="236"/>
      <c r="D160" s="230" t="s">
        <v>131</v>
      </c>
      <c r="E160" s="236"/>
      <c r="F160" s="238" t="s">
        <v>191</v>
      </c>
      <c r="G160" s="236"/>
      <c r="H160" s="239">
        <v>120.97199999999999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131</v>
      </c>
      <c r="AU160" s="245" t="s">
        <v>86</v>
      </c>
      <c r="AV160" s="13" t="s">
        <v>86</v>
      </c>
      <c r="AW160" s="13" t="s">
        <v>4</v>
      </c>
      <c r="AX160" s="13" t="s">
        <v>84</v>
      </c>
      <c r="AY160" s="245" t="s">
        <v>120</v>
      </c>
    </row>
    <row r="161" s="2" customFormat="1" ht="16.5" customHeight="1">
      <c r="A161" s="37"/>
      <c r="B161" s="38"/>
      <c r="C161" s="246" t="s">
        <v>192</v>
      </c>
      <c r="D161" s="246" t="s">
        <v>186</v>
      </c>
      <c r="E161" s="247" t="s">
        <v>193</v>
      </c>
      <c r="F161" s="248" t="s">
        <v>194</v>
      </c>
      <c r="G161" s="249" t="s">
        <v>141</v>
      </c>
      <c r="H161" s="250">
        <v>6.1200000000000001</v>
      </c>
      <c r="I161" s="251"/>
      <c r="J161" s="252">
        <f>ROUND(I161*H161,2)</f>
        <v>0</v>
      </c>
      <c r="K161" s="248" t="s">
        <v>126</v>
      </c>
      <c r="L161" s="253"/>
      <c r="M161" s="254" t="s">
        <v>1</v>
      </c>
      <c r="N161" s="255" t="s">
        <v>41</v>
      </c>
      <c r="O161" s="90"/>
      <c r="P161" s="226">
        <f>O161*H161</f>
        <v>0</v>
      </c>
      <c r="Q161" s="226">
        <v>0.065670000000000006</v>
      </c>
      <c r="R161" s="226">
        <f>Q161*H161</f>
        <v>0.40190040000000005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167</v>
      </c>
      <c r="AT161" s="228" t="s">
        <v>186</v>
      </c>
      <c r="AU161" s="228" t="s">
        <v>86</v>
      </c>
      <c r="AY161" s="16" t="s">
        <v>120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84</v>
      </c>
      <c r="BK161" s="229">
        <f>ROUND(I161*H161,2)</f>
        <v>0</v>
      </c>
      <c r="BL161" s="16" t="s">
        <v>127</v>
      </c>
      <c r="BM161" s="228" t="s">
        <v>195</v>
      </c>
    </row>
    <row r="162" s="2" customFormat="1">
      <c r="A162" s="37"/>
      <c r="B162" s="38"/>
      <c r="C162" s="39"/>
      <c r="D162" s="230" t="s">
        <v>129</v>
      </c>
      <c r="E162" s="39"/>
      <c r="F162" s="231" t="s">
        <v>194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129</v>
      </c>
      <c r="AU162" s="16" t="s">
        <v>86</v>
      </c>
    </row>
    <row r="163" s="13" customFormat="1">
      <c r="A163" s="13"/>
      <c r="B163" s="235"/>
      <c r="C163" s="236"/>
      <c r="D163" s="230" t="s">
        <v>131</v>
      </c>
      <c r="E163" s="237" t="s">
        <v>1</v>
      </c>
      <c r="F163" s="238" t="s">
        <v>157</v>
      </c>
      <c r="G163" s="236"/>
      <c r="H163" s="239">
        <v>6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131</v>
      </c>
      <c r="AU163" s="245" t="s">
        <v>86</v>
      </c>
      <c r="AV163" s="13" t="s">
        <v>86</v>
      </c>
      <c r="AW163" s="13" t="s">
        <v>30</v>
      </c>
      <c r="AX163" s="13" t="s">
        <v>84</v>
      </c>
      <c r="AY163" s="245" t="s">
        <v>120</v>
      </c>
    </row>
    <row r="164" s="13" customFormat="1">
      <c r="A164" s="13"/>
      <c r="B164" s="235"/>
      <c r="C164" s="236"/>
      <c r="D164" s="230" t="s">
        <v>131</v>
      </c>
      <c r="E164" s="236"/>
      <c r="F164" s="238" t="s">
        <v>196</v>
      </c>
      <c r="G164" s="236"/>
      <c r="H164" s="239">
        <v>6.1200000000000001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131</v>
      </c>
      <c r="AU164" s="245" t="s">
        <v>86</v>
      </c>
      <c r="AV164" s="13" t="s">
        <v>86</v>
      </c>
      <c r="AW164" s="13" t="s">
        <v>4</v>
      </c>
      <c r="AX164" s="13" t="s">
        <v>84</v>
      </c>
      <c r="AY164" s="245" t="s">
        <v>120</v>
      </c>
    </row>
    <row r="165" s="2" customFormat="1" ht="16.5" customHeight="1">
      <c r="A165" s="37"/>
      <c r="B165" s="38"/>
      <c r="C165" s="217" t="s">
        <v>197</v>
      </c>
      <c r="D165" s="217" t="s">
        <v>122</v>
      </c>
      <c r="E165" s="218" t="s">
        <v>198</v>
      </c>
      <c r="F165" s="219" t="s">
        <v>199</v>
      </c>
      <c r="G165" s="220" t="s">
        <v>141</v>
      </c>
      <c r="H165" s="221">
        <v>184.59999999999999</v>
      </c>
      <c r="I165" s="222"/>
      <c r="J165" s="223">
        <f>ROUND(I165*H165,2)</f>
        <v>0</v>
      </c>
      <c r="K165" s="219" t="s">
        <v>126</v>
      </c>
      <c r="L165" s="43"/>
      <c r="M165" s="224" t="s">
        <v>1</v>
      </c>
      <c r="N165" s="225" t="s">
        <v>41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127</v>
      </c>
      <c r="AT165" s="228" t="s">
        <v>122</v>
      </c>
      <c r="AU165" s="228" t="s">
        <v>86</v>
      </c>
      <c r="AY165" s="16" t="s">
        <v>120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84</v>
      </c>
      <c r="BK165" s="229">
        <f>ROUND(I165*H165,2)</f>
        <v>0</v>
      </c>
      <c r="BL165" s="16" t="s">
        <v>127</v>
      </c>
      <c r="BM165" s="228" t="s">
        <v>200</v>
      </c>
    </row>
    <row r="166" s="2" customFormat="1">
      <c r="A166" s="37"/>
      <c r="B166" s="38"/>
      <c r="C166" s="39"/>
      <c r="D166" s="230" t="s">
        <v>129</v>
      </c>
      <c r="E166" s="39"/>
      <c r="F166" s="231" t="s">
        <v>201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129</v>
      </c>
      <c r="AU166" s="16" t="s">
        <v>86</v>
      </c>
    </row>
    <row r="167" s="13" customFormat="1">
      <c r="A167" s="13"/>
      <c r="B167" s="235"/>
      <c r="C167" s="236"/>
      <c r="D167" s="230" t="s">
        <v>131</v>
      </c>
      <c r="E167" s="237" t="s">
        <v>1</v>
      </c>
      <c r="F167" s="238" t="s">
        <v>202</v>
      </c>
      <c r="G167" s="236"/>
      <c r="H167" s="239">
        <v>60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131</v>
      </c>
      <c r="AU167" s="245" t="s">
        <v>86</v>
      </c>
      <c r="AV167" s="13" t="s">
        <v>86</v>
      </c>
      <c r="AW167" s="13" t="s">
        <v>30</v>
      </c>
      <c r="AX167" s="13" t="s">
        <v>76</v>
      </c>
      <c r="AY167" s="245" t="s">
        <v>120</v>
      </c>
    </row>
    <row r="168" s="13" customFormat="1">
      <c r="A168" s="13"/>
      <c r="B168" s="235"/>
      <c r="C168" s="236"/>
      <c r="D168" s="230" t="s">
        <v>131</v>
      </c>
      <c r="E168" s="237" t="s">
        <v>1</v>
      </c>
      <c r="F168" s="238" t="s">
        <v>203</v>
      </c>
      <c r="G168" s="236"/>
      <c r="H168" s="239">
        <v>124.59999999999999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131</v>
      </c>
      <c r="AU168" s="245" t="s">
        <v>86</v>
      </c>
      <c r="AV168" s="13" t="s">
        <v>86</v>
      </c>
      <c r="AW168" s="13" t="s">
        <v>30</v>
      </c>
      <c r="AX168" s="13" t="s">
        <v>76</v>
      </c>
      <c r="AY168" s="245" t="s">
        <v>120</v>
      </c>
    </row>
    <row r="169" s="14" customFormat="1">
      <c r="A169" s="14"/>
      <c r="B169" s="256"/>
      <c r="C169" s="257"/>
      <c r="D169" s="230" t="s">
        <v>131</v>
      </c>
      <c r="E169" s="258" t="s">
        <v>1</v>
      </c>
      <c r="F169" s="259" t="s">
        <v>204</v>
      </c>
      <c r="G169" s="257"/>
      <c r="H169" s="260">
        <v>184.59999999999999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6" t="s">
        <v>131</v>
      </c>
      <c r="AU169" s="266" t="s">
        <v>86</v>
      </c>
      <c r="AV169" s="14" t="s">
        <v>127</v>
      </c>
      <c r="AW169" s="14" t="s">
        <v>30</v>
      </c>
      <c r="AX169" s="14" t="s">
        <v>84</v>
      </c>
      <c r="AY169" s="266" t="s">
        <v>120</v>
      </c>
    </row>
    <row r="170" s="2" customFormat="1" ht="21.75" customHeight="1">
      <c r="A170" s="37"/>
      <c r="B170" s="38"/>
      <c r="C170" s="217" t="s">
        <v>205</v>
      </c>
      <c r="D170" s="217" t="s">
        <v>122</v>
      </c>
      <c r="E170" s="218" t="s">
        <v>206</v>
      </c>
      <c r="F170" s="219" t="s">
        <v>207</v>
      </c>
      <c r="G170" s="220" t="s">
        <v>141</v>
      </c>
      <c r="H170" s="221">
        <v>60</v>
      </c>
      <c r="I170" s="222"/>
      <c r="J170" s="223">
        <f>ROUND(I170*H170,2)</f>
        <v>0</v>
      </c>
      <c r="K170" s="219" t="s">
        <v>126</v>
      </c>
      <c r="L170" s="43"/>
      <c r="M170" s="224" t="s">
        <v>1</v>
      </c>
      <c r="N170" s="225" t="s">
        <v>41</v>
      </c>
      <c r="O170" s="90"/>
      <c r="P170" s="226">
        <f>O170*H170</f>
        <v>0</v>
      </c>
      <c r="Q170" s="226">
        <v>0.00059999999999999995</v>
      </c>
      <c r="R170" s="226">
        <f>Q170*H170</f>
        <v>0.035999999999999997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127</v>
      </c>
      <c r="AT170" s="228" t="s">
        <v>122</v>
      </c>
      <c r="AU170" s="228" t="s">
        <v>86</v>
      </c>
      <c r="AY170" s="16" t="s">
        <v>120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84</v>
      </c>
      <c r="BK170" s="229">
        <f>ROUND(I170*H170,2)</f>
        <v>0</v>
      </c>
      <c r="BL170" s="16" t="s">
        <v>127</v>
      </c>
      <c r="BM170" s="228" t="s">
        <v>208</v>
      </c>
    </row>
    <row r="171" s="2" customFormat="1">
      <c r="A171" s="37"/>
      <c r="B171" s="38"/>
      <c r="C171" s="39"/>
      <c r="D171" s="230" t="s">
        <v>129</v>
      </c>
      <c r="E171" s="39"/>
      <c r="F171" s="231" t="s">
        <v>209</v>
      </c>
      <c r="G171" s="39"/>
      <c r="H171" s="39"/>
      <c r="I171" s="232"/>
      <c r="J171" s="39"/>
      <c r="K171" s="39"/>
      <c r="L171" s="43"/>
      <c r="M171" s="233"/>
      <c r="N171" s="23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129</v>
      </c>
      <c r="AU171" s="16" t="s">
        <v>86</v>
      </c>
    </row>
    <row r="172" s="13" customFormat="1">
      <c r="A172" s="13"/>
      <c r="B172" s="235"/>
      <c r="C172" s="236"/>
      <c r="D172" s="230" t="s">
        <v>131</v>
      </c>
      <c r="E172" s="237" t="s">
        <v>1</v>
      </c>
      <c r="F172" s="238" t="s">
        <v>202</v>
      </c>
      <c r="G172" s="236"/>
      <c r="H172" s="239">
        <v>60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131</v>
      </c>
      <c r="AU172" s="245" t="s">
        <v>86</v>
      </c>
      <c r="AV172" s="13" t="s">
        <v>86</v>
      </c>
      <c r="AW172" s="13" t="s">
        <v>30</v>
      </c>
      <c r="AX172" s="13" t="s">
        <v>84</v>
      </c>
      <c r="AY172" s="245" t="s">
        <v>120</v>
      </c>
    </row>
    <row r="173" s="2" customFormat="1" ht="16.5" customHeight="1">
      <c r="A173" s="37"/>
      <c r="B173" s="38"/>
      <c r="C173" s="217" t="s">
        <v>8</v>
      </c>
      <c r="D173" s="217" t="s">
        <v>122</v>
      </c>
      <c r="E173" s="218" t="s">
        <v>210</v>
      </c>
      <c r="F173" s="219" t="s">
        <v>211</v>
      </c>
      <c r="G173" s="220" t="s">
        <v>141</v>
      </c>
      <c r="H173" s="221">
        <v>60</v>
      </c>
      <c r="I173" s="222"/>
      <c r="J173" s="223">
        <f>ROUND(I173*H173,2)</f>
        <v>0</v>
      </c>
      <c r="K173" s="219" t="s">
        <v>126</v>
      </c>
      <c r="L173" s="43"/>
      <c r="M173" s="224" t="s">
        <v>1</v>
      </c>
      <c r="N173" s="225" t="s">
        <v>41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127</v>
      </c>
      <c r="AT173" s="228" t="s">
        <v>122</v>
      </c>
      <c r="AU173" s="228" t="s">
        <v>86</v>
      </c>
      <c r="AY173" s="16" t="s">
        <v>120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84</v>
      </c>
      <c r="BK173" s="229">
        <f>ROUND(I173*H173,2)</f>
        <v>0</v>
      </c>
      <c r="BL173" s="16" t="s">
        <v>127</v>
      </c>
      <c r="BM173" s="228" t="s">
        <v>212</v>
      </c>
    </row>
    <row r="174" s="2" customFormat="1">
      <c r="A174" s="37"/>
      <c r="B174" s="38"/>
      <c r="C174" s="39"/>
      <c r="D174" s="230" t="s">
        <v>129</v>
      </c>
      <c r="E174" s="39"/>
      <c r="F174" s="231" t="s">
        <v>213</v>
      </c>
      <c r="G174" s="39"/>
      <c r="H174" s="39"/>
      <c r="I174" s="232"/>
      <c r="J174" s="39"/>
      <c r="K174" s="39"/>
      <c r="L174" s="43"/>
      <c r="M174" s="233"/>
      <c r="N174" s="23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129</v>
      </c>
      <c r="AU174" s="16" t="s">
        <v>86</v>
      </c>
    </row>
    <row r="175" s="13" customFormat="1">
      <c r="A175" s="13"/>
      <c r="B175" s="235"/>
      <c r="C175" s="236"/>
      <c r="D175" s="230" t="s">
        <v>131</v>
      </c>
      <c r="E175" s="237" t="s">
        <v>1</v>
      </c>
      <c r="F175" s="238" t="s">
        <v>202</v>
      </c>
      <c r="G175" s="236"/>
      <c r="H175" s="239">
        <v>60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131</v>
      </c>
      <c r="AU175" s="245" t="s">
        <v>86</v>
      </c>
      <c r="AV175" s="13" t="s">
        <v>86</v>
      </c>
      <c r="AW175" s="13" t="s">
        <v>30</v>
      </c>
      <c r="AX175" s="13" t="s">
        <v>84</v>
      </c>
      <c r="AY175" s="245" t="s">
        <v>120</v>
      </c>
    </row>
    <row r="176" s="2" customFormat="1" ht="21.75" customHeight="1">
      <c r="A176" s="37"/>
      <c r="B176" s="38"/>
      <c r="C176" s="217" t="s">
        <v>214</v>
      </c>
      <c r="D176" s="217" t="s">
        <v>122</v>
      </c>
      <c r="E176" s="218" t="s">
        <v>215</v>
      </c>
      <c r="F176" s="219" t="s">
        <v>216</v>
      </c>
      <c r="G176" s="220" t="s">
        <v>176</v>
      </c>
      <c r="H176" s="221">
        <v>4</v>
      </c>
      <c r="I176" s="222"/>
      <c r="J176" s="223">
        <f>ROUND(I176*H176,2)</f>
        <v>0</v>
      </c>
      <c r="K176" s="219" t="s">
        <v>126</v>
      </c>
      <c r="L176" s="43"/>
      <c r="M176" s="224" t="s">
        <v>1</v>
      </c>
      <c r="N176" s="225" t="s">
        <v>41</v>
      </c>
      <c r="O176" s="90"/>
      <c r="P176" s="226">
        <f>O176*H176</f>
        <v>0</v>
      </c>
      <c r="Q176" s="226">
        <v>1.61679</v>
      </c>
      <c r="R176" s="226">
        <f>Q176*H176</f>
        <v>6.4671599999999998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127</v>
      </c>
      <c r="AT176" s="228" t="s">
        <v>122</v>
      </c>
      <c r="AU176" s="228" t="s">
        <v>86</v>
      </c>
      <c r="AY176" s="16" t="s">
        <v>120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84</v>
      </c>
      <c r="BK176" s="229">
        <f>ROUND(I176*H176,2)</f>
        <v>0</v>
      </c>
      <c r="BL176" s="16" t="s">
        <v>127</v>
      </c>
      <c r="BM176" s="228" t="s">
        <v>217</v>
      </c>
    </row>
    <row r="177" s="2" customFormat="1">
      <c r="A177" s="37"/>
      <c r="B177" s="38"/>
      <c r="C177" s="39"/>
      <c r="D177" s="230" t="s">
        <v>129</v>
      </c>
      <c r="E177" s="39"/>
      <c r="F177" s="231" t="s">
        <v>218</v>
      </c>
      <c r="G177" s="39"/>
      <c r="H177" s="39"/>
      <c r="I177" s="232"/>
      <c r="J177" s="39"/>
      <c r="K177" s="39"/>
      <c r="L177" s="43"/>
      <c r="M177" s="233"/>
      <c r="N177" s="23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129</v>
      </c>
      <c r="AU177" s="16" t="s">
        <v>86</v>
      </c>
    </row>
    <row r="178" s="2" customFormat="1" ht="16.5" customHeight="1">
      <c r="A178" s="37"/>
      <c r="B178" s="38"/>
      <c r="C178" s="217" t="s">
        <v>219</v>
      </c>
      <c r="D178" s="217" t="s">
        <v>122</v>
      </c>
      <c r="E178" s="218" t="s">
        <v>220</v>
      </c>
      <c r="F178" s="219" t="s">
        <v>221</v>
      </c>
      <c r="G178" s="220" t="s">
        <v>141</v>
      </c>
      <c r="H178" s="221">
        <v>37</v>
      </c>
      <c r="I178" s="222"/>
      <c r="J178" s="223">
        <f>ROUND(I178*H178,2)</f>
        <v>0</v>
      </c>
      <c r="K178" s="219" t="s">
        <v>126</v>
      </c>
      <c r="L178" s="43"/>
      <c r="M178" s="224" t="s">
        <v>1</v>
      </c>
      <c r="N178" s="225" t="s">
        <v>41</v>
      </c>
      <c r="O178" s="90"/>
      <c r="P178" s="226">
        <f>O178*H178</f>
        <v>0</v>
      </c>
      <c r="Q178" s="226">
        <v>0.14760999999999999</v>
      </c>
      <c r="R178" s="226">
        <f>Q178*H178</f>
        <v>5.46157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127</v>
      </c>
      <c r="AT178" s="228" t="s">
        <v>122</v>
      </c>
      <c r="AU178" s="228" t="s">
        <v>86</v>
      </c>
      <c r="AY178" s="16" t="s">
        <v>120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84</v>
      </c>
      <c r="BK178" s="229">
        <f>ROUND(I178*H178,2)</f>
        <v>0</v>
      </c>
      <c r="BL178" s="16" t="s">
        <v>127</v>
      </c>
      <c r="BM178" s="228" t="s">
        <v>222</v>
      </c>
    </row>
    <row r="179" s="2" customFormat="1">
      <c r="A179" s="37"/>
      <c r="B179" s="38"/>
      <c r="C179" s="39"/>
      <c r="D179" s="230" t="s">
        <v>129</v>
      </c>
      <c r="E179" s="39"/>
      <c r="F179" s="231" t="s">
        <v>223</v>
      </c>
      <c r="G179" s="39"/>
      <c r="H179" s="39"/>
      <c r="I179" s="232"/>
      <c r="J179" s="39"/>
      <c r="K179" s="39"/>
      <c r="L179" s="43"/>
      <c r="M179" s="233"/>
      <c r="N179" s="23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129</v>
      </c>
      <c r="AU179" s="16" t="s">
        <v>86</v>
      </c>
    </row>
    <row r="180" s="13" customFormat="1">
      <c r="A180" s="13"/>
      <c r="B180" s="235"/>
      <c r="C180" s="236"/>
      <c r="D180" s="230" t="s">
        <v>131</v>
      </c>
      <c r="E180" s="237" t="s">
        <v>1</v>
      </c>
      <c r="F180" s="238" t="s">
        <v>224</v>
      </c>
      <c r="G180" s="236"/>
      <c r="H180" s="239">
        <v>37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131</v>
      </c>
      <c r="AU180" s="245" t="s">
        <v>86</v>
      </c>
      <c r="AV180" s="13" t="s">
        <v>86</v>
      </c>
      <c r="AW180" s="13" t="s">
        <v>30</v>
      </c>
      <c r="AX180" s="13" t="s">
        <v>84</v>
      </c>
      <c r="AY180" s="245" t="s">
        <v>120</v>
      </c>
    </row>
    <row r="181" s="2" customFormat="1" ht="16.5" customHeight="1">
      <c r="A181" s="37"/>
      <c r="B181" s="38"/>
      <c r="C181" s="246" t="s">
        <v>225</v>
      </c>
      <c r="D181" s="246" t="s">
        <v>186</v>
      </c>
      <c r="E181" s="247" t="s">
        <v>226</v>
      </c>
      <c r="F181" s="248" t="s">
        <v>227</v>
      </c>
      <c r="G181" s="249" t="s">
        <v>141</v>
      </c>
      <c r="H181" s="250">
        <v>37</v>
      </c>
      <c r="I181" s="251"/>
      <c r="J181" s="252">
        <f>ROUND(I181*H181,2)</f>
        <v>0</v>
      </c>
      <c r="K181" s="248" t="s">
        <v>126</v>
      </c>
      <c r="L181" s="253"/>
      <c r="M181" s="254" t="s">
        <v>1</v>
      </c>
      <c r="N181" s="255" t="s">
        <v>41</v>
      </c>
      <c r="O181" s="90"/>
      <c r="P181" s="226">
        <f>O181*H181</f>
        <v>0</v>
      </c>
      <c r="Q181" s="226">
        <v>0.12726000000000001</v>
      </c>
      <c r="R181" s="226">
        <f>Q181*H181</f>
        <v>4.7086200000000007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167</v>
      </c>
      <c r="AT181" s="228" t="s">
        <v>186</v>
      </c>
      <c r="AU181" s="228" t="s">
        <v>86</v>
      </c>
      <c r="AY181" s="16" t="s">
        <v>120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84</v>
      </c>
      <c r="BK181" s="229">
        <f>ROUND(I181*H181,2)</f>
        <v>0</v>
      </c>
      <c r="BL181" s="16" t="s">
        <v>127</v>
      </c>
      <c r="BM181" s="228" t="s">
        <v>228</v>
      </c>
    </row>
    <row r="182" s="2" customFormat="1">
      <c r="A182" s="37"/>
      <c r="B182" s="38"/>
      <c r="C182" s="39"/>
      <c r="D182" s="230" t="s">
        <v>129</v>
      </c>
      <c r="E182" s="39"/>
      <c r="F182" s="231" t="s">
        <v>227</v>
      </c>
      <c r="G182" s="39"/>
      <c r="H182" s="39"/>
      <c r="I182" s="232"/>
      <c r="J182" s="39"/>
      <c r="K182" s="39"/>
      <c r="L182" s="43"/>
      <c r="M182" s="233"/>
      <c r="N182" s="23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129</v>
      </c>
      <c r="AU182" s="16" t="s">
        <v>86</v>
      </c>
    </row>
    <row r="183" s="2" customFormat="1" ht="16.5" customHeight="1">
      <c r="A183" s="37"/>
      <c r="B183" s="38"/>
      <c r="C183" s="217" t="s">
        <v>229</v>
      </c>
      <c r="D183" s="217" t="s">
        <v>122</v>
      </c>
      <c r="E183" s="218" t="s">
        <v>230</v>
      </c>
      <c r="F183" s="219" t="s">
        <v>231</v>
      </c>
      <c r="G183" s="220" t="s">
        <v>141</v>
      </c>
      <c r="H183" s="221">
        <v>37</v>
      </c>
      <c r="I183" s="222"/>
      <c r="J183" s="223">
        <f>ROUND(I183*H183,2)</f>
        <v>0</v>
      </c>
      <c r="K183" s="219" t="s">
        <v>126</v>
      </c>
      <c r="L183" s="43"/>
      <c r="M183" s="224" t="s">
        <v>1</v>
      </c>
      <c r="N183" s="225" t="s">
        <v>41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0.252</v>
      </c>
      <c r="T183" s="227">
        <f>S183*H183</f>
        <v>9.3239999999999998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127</v>
      </c>
      <c r="AT183" s="228" t="s">
        <v>122</v>
      </c>
      <c r="AU183" s="228" t="s">
        <v>86</v>
      </c>
      <c r="AY183" s="16" t="s">
        <v>120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84</v>
      </c>
      <c r="BK183" s="229">
        <f>ROUND(I183*H183,2)</f>
        <v>0</v>
      </c>
      <c r="BL183" s="16" t="s">
        <v>127</v>
      </c>
      <c r="BM183" s="228" t="s">
        <v>232</v>
      </c>
    </row>
    <row r="184" s="2" customFormat="1">
      <c r="A184" s="37"/>
      <c r="B184" s="38"/>
      <c r="C184" s="39"/>
      <c r="D184" s="230" t="s">
        <v>129</v>
      </c>
      <c r="E184" s="39"/>
      <c r="F184" s="231" t="s">
        <v>233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129</v>
      </c>
      <c r="AU184" s="16" t="s">
        <v>86</v>
      </c>
    </row>
    <row r="185" s="13" customFormat="1">
      <c r="A185" s="13"/>
      <c r="B185" s="235"/>
      <c r="C185" s="236"/>
      <c r="D185" s="230" t="s">
        <v>131</v>
      </c>
      <c r="E185" s="237" t="s">
        <v>1</v>
      </c>
      <c r="F185" s="238" t="s">
        <v>224</v>
      </c>
      <c r="G185" s="236"/>
      <c r="H185" s="239">
        <v>37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131</v>
      </c>
      <c r="AU185" s="245" t="s">
        <v>86</v>
      </c>
      <c r="AV185" s="13" t="s">
        <v>86</v>
      </c>
      <c r="AW185" s="13" t="s">
        <v>30</v>
      </c>
      <c r="AX185" s="13" t="s">
        <v>84</v>
      </c>
      <c r="AY185" s="245" t="s">
        <v>120</v>
      </c>
    </row>
    <row r="186" s="2" customFormat="1" ht="16.5" customHeight="1">
      <c r="A186" s="37"/>
      <c r="B186" s="38"/>
      <c r="C186" s="217" t="s">
        <v>234</v>
      </c>
      <c r="D186" s="217" t="s">
        <v>122</v>
      </c>
      <c r="E186" s="218" t="s">
        <v>235</v>
      </c>
      <c r="F186" s="219" t="s">
        <v>236</v>
      </c>
      <c r="G186" s="220" t="s">
        <v>125</v>
      </c>
      <c r="H186" s="221">
        <v>1900</v>
      </c>
      <c r="I186" s="222"/>
      <c r="J186" s="223">
        <f>ROUND(I186*H186,2)</f>
        <v>0</v>
      </c>
      <c r="K186" s="219" t="s">
        <v>126</v>
      </c>
      <c r="L186" s="43"/>
      <c r="M186" s="224" t="s">
        <v>1</v>
      </c>
      <c r="N186" s="225" t="s">
        <v>41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0.02</v>
      </c>
      <c r="T186" s="227">
        <f>S186*H186</f>
        <v>38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127</v>
      </c>
      <c r="AT186" s="228" t="s">
        <v>122</v>
      </c>
      <c r="AU186" s="228" t="s">
        <v>86</v>
      </c>
      <c r="AY186" s="16" t="s">
        <v>120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84</v>
      </c>
      <c r="BK186" s="229">
        <f>ROUND(I186*H186,2)</f>
        <v>0</v>
      </c>
      <c r="BL186" s="16" t="s">
        <v>127</v>
      </c>
      <c r="BM186" s="228" t="s">
        <v>237</v>
      </c>
    </row>
    <row r="187" s="2" customFormat="1">
      <c r="A187" s="37"/>
      <c r="B187" s="38"/>
      <c r="C187" s="39"/>
      <c r="D187" s="230" t="s">
        <v>129</v>
      </c>
      <c r="E187" s="39"/>
      <c r="F187" s="231" t="s">
        <v>238</v>
      </c>
      <c r="G187" s="39"/>
      <c r="H187" s="39"/>
      <c r="I187" s="232"/>
      <c r="J187" s="39"/>
      <c r="K187" s="39"/>
      <c r="L187" s="43"/>
      <c r="M187" s="233"/>
      <c r="N187" s="23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129</v>
      </c>
      <c r="AU187" s="16" t="s">
        <v>86</v>
      </c>
    </row>
    <row r="188" s="13" customFormat="1">
      <c r="A188" s="13"/>
      <c r="B188" s="235"/>
      <c r="C188" s="236"/>
      <c r="D188" s="230" t="s">
        <v>131</v>
      </c>
      <c r="E188" s="237" t="s">
        <v>1</v>
      </c>
      <c r="F188" s="238" t="s">
        <v>137</v>
      </c>
      <c r="G188" s="236"/>
      <c r="H188" s="239">
        <v>1900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131</v>
      </c>
      <c r="AU188" s="245" t="s">
        <v>86</v>
      </c>
      <c r="AV188" s="13" t="s">
        <v>86</v>
      </c>
      <c r="AW188" s="13" t="s">
        <v>30</v>
      </c>
      <c r="AX188" s="13" t="s">
        <v>84</v>
      </c>
      <c r="AY188" s="245" t="s">
        <v>120</v>
      </c>
    </row>
    <row r="189" s="2" customFormat="1" ht="16.5" customHeight="1">
      <c r="A189" s="37"/>
      <c r="B189" s="38"/>
      <c r="C189" s="217" t="s">
        <v>7</v>
      </c>
      <c r="D189" s="217" t="s">
        <v>122</v>
      </c>
      <c r="E189" s="218" t="s">
        <v>239</v>
      </c>
      <c r="F189" s="219" t="s">
        <v>240</v>
      </c>
      <c r="G189" s="220" t="s">
        <v>141</v>
      </c>
      <c r="H189" s="221">
        <v>37</v>
      </c>
      <c r="I189" s="222"/>
      <c r="J189" s="223">
        <f>ROUND(I189*H189,2)</f>
        <v>0</v>
      </c>
      <c r="K189" s="219" t="s">
        <v>126</v>
      </c>
      <c r="L189" s="43"/>
      <c r="M189" s="224" t="s">
        <v>1</v>
      </c>
      <c r="N189" s="225" t="s">
        <v>41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0.34999999999999998</v>
      </c>
      <c r="T189" s="227">
        <f>S189*H189</f>
        <v>12.949999999999999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127</v>
      </c>
      <c r="AT189" s="228" t="s">
        <v>122</v>
      </c>
      <c r="AU189" s="228" t="s">
        <v>86</v>
      </c>
      <c r="AY189" s="16" t="s">
        <v>120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84</v>
      </c>
      <c r="BK189" s="229">
        <f>ROUND(I189*H189,2)</f>
        <v>0</v>
      </c>
      <c r="BL189" s="16" t="s">
        <v>127</v>
      </c>
      <c r="BM189" s="228" t="s">
        <v>241</v>
      </c>
    </row>
    <row r="190" s="2" customFormat="1">
      <c r="A190" s="37"/>
      <c r="B190" s="38"/>
      <c r="C190" s="39"/>
      <c r="D190" s="230" t="s">
        <v>129</v>
      </c>
      <c r="E190" s="39"/>
      <c r="F190" s="231" t="s">
        <v>242</v>
      </c>
      <c r="G190" s="39"/>
      <c r="H190" s="39"/>
      <c r="I190" s="232"/>
      <c r="J190" s="39"/>
      <c r="K190" s="39"/>
      <c r="L190" s="43"/>
      <c r="M190" s="233"/>
      <c r="N190" s="23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129</v>
      </c>
      <c r="AU190" s="16" t="s">
        <v>86</v>
      </c>
    </row>
    <row r="191" s="13" customFormat="1">
      <c r="A191" s="13"/>
      <c r="B191" s="235"/>
      <c r="C191" s="236"/>
      <c r="D191" s="230" t="s">
        <v>131</v>
      </c>
      <c r="E191" s="237" t="s">
        <v>1</v>
      </c>
      <c r="F191" s="238" t="s">
        <v>224</v>
      </c>
      <c r="G191" s="236"/>
      <c r="H191" s="239">
        <v>37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131</v>
      </c>
      <c r="AU191" s="245" t="s">
        <v>86</v>
      </c>
      <c r="AV191" s="13" t="s">
        <v>86</v>
      </c>
      <c r="AW191" s="13" t="s">
        <v>30</v>
      </c>
      <c r="AX191" s="13" t="s">
        <v>84</v>
      </c>
      <c r="AY191" s="245" t="s">
        <v>120</v>
      </c>
    </row>
    <row r="192" s="2" customFormat="1" ht="24.15" customHeight="1">
      <c r="A192" s="37"/>
      <c r="B192" s="38"/>
      <c r="C192" s="217" t="s">
        <v>243</v>
      </c>
      <c r="D192" s="217" t="s">
        <v>122</v>
      </c>
      <c r="E192" s="218" t="s">
        <v>244</v>
      </c>
      <c r="F192" s="219" t="s">
        <v>245</v>
      </c>
      <c r="G192" s="220" t="s">
        <v>125</v>
      </c>
      <c r="H192" s="221">
        <v>62.299999999999997</v>
      </c>
      <c r="I192" s="222"/>
      <c r="J192" s="223">
        <f>ROUND(I192*H192,2)</f>
        <v>0</v>
      </c>
      <c r="K192" s="219" t="s">
        <v>126</v>
      </c>
      <c r="L192" s="43"/>
      <c r="M192" s="224" t="s">
        <v>1</v>
      </c>
      <c r="N192" s="225" t="s">
        <v>41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127</v>
      </c>
      <c r="AT192" s="228" t="s">
        <v>122</v>
      </c>
      <c r="AU192" s="228" t="s">
        <v>86</v>
      </c>
      <c r="AY192" s="16" t="s">
        <v>120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84</v>
      </c>
      <c r="BK192" s="229">
        <f>ROUND(I192*H192,2)</f>
        <v>0</v>
      </c>
      <c r="BL192" s="16" t="s">
        <v>127</v>
      </c>
      <c r="BM192" s="228" t="s">
        <v>246</v>
      </c>
    </row>
    <row r="193" s="2" customFormat="1">
      <c r="A193" s="37"/>
      <c r="B193" s="38"/>
      <c r="C193" s="39"/>
      <c r="D193" s="230" t="s">
        <v>129</v>
      </c>
      <c r="E193" s="39"/>
      <c r="F193" s="231" t="s">
        <v>247</v>
      </c>
      <c r="G193" s="39"/>
      <c r="H193" s="39"/>
      <c r="I193" s="232"/>
      <c r="J193" s="39"/>
      <c r="K193" s="39"/>
      <c r="L193" s="43"/>
      <c r="M193" s="233"/>
      <c r="N193" s="23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129</v>
      </c>
      <c r="AU193" s="16" t="s">
        <v>86</v>
      </c>
    </row>
    <row r="194" s="13" customFormat="1">
      <c r="A194" s="13"/>
      <c r="B194" s="235"/>
      <c r="C194" s="236"/>
      <c r="D194" s="230" t="s">
        <v>131</v>
      </c>
      <c r="E194" s="237" t="s">
        <v>1</v>
      </c>
      <c r="F194" s="238" t="s">
        <v>132</v>
      </c>
      <c r="G194" s="236"/>
      <c r="H194" s="239">
        <v>62.299999999999997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131</v>
      </c>
      <c r="AU194" s="245" t="s">
        <v>86</v>
      </c>
      <c r="AV194" s="13" t="s">
        <v>86</v>
      </c>
      <c r="AW194" s="13" t="s">
        <v>30</v>
      </c>
      <c r="AX194" s="13" t="s">
        <v>84</v>
      </c>
      <c r="AY194" s="245" t="s">
        <v>120</v>
      </c>
    </row>
    <row r="195" s="12" customFormat="1" ht="22.8" customHeight="1">
      <c r="A195" s="12"/>
      <c r="B195" s="201"/>
      <c r="C195" s="202"/>
      <c r="D195" s="203" t="s">
        <v>75</v>
      </c>
      <c r="E195" s="215" t="s">
        <v>248</v>
      </c>
      <c r="F195" s="215" t="s">
        <v>249</v>
      </c>
      <c r="G195" s="202"/>
      <c r="H195" s="202"/>
      <c r="I195" s="205"/>
      <c r="J195" s="216">
        <f>BK195</f>
        <v>0</v>
      </c>
      <c r="K195" s="202"/>
      <c r="L195" s="207"/>
      <c r="M195" s="208"/>
      <c r="N195" s="209"/>
      <c r="O195" s="209"/>
      <c r="P195" s="210">
        <f>SUM(P196:P203)</f>
        <v>0</v>
      </c>
      <c r="Q195" s="209"/>
      <c r="R195" s="210">
        <f>SUM(R196:R203)</f>
        <v>0</v>
      </c>
      <c r="S195" s="209"/>
      <c r="T195" s="211">
        <f>SUM(T196:T203)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2" t="s">
        <v>84</v>
      </c>
      <c r="AT195" s="213" t="s">
        <v>75</v>
      </c>
      <c r="AU195" s="213" t="s">
        <v>84</v>
      </c>
      <c r="AY195" s="212" t="s">
        <v>120</v>
      </c>
      <c r="BK195" s="214">
        <f>SUM(BK196:BK203)</f>
        <v>0</v>
      </c>
    </row>
    <row r="196" s="2" customFormat="1" ht="24.15" customHeight="1">
      <c r="A196" s="37"/>
      <c r="B196" s="38"/>
      <c r="C196" s="217" t="s">
        <v>250</v>
      </c>
      <c r="D196" s="217" t="s">
        <v>122</v>
      </c>
      <c r="E196" s="218" t="s">
        <v>251</v>
      </c>
      <c r="F196" s="219" t="s">
        <v>252</v>
      </c>
      <c r="G196" s="220" t="s">
        <v>253</v>
      </c>
      <c r="H196" s="221">
        <v>115.7</v>
      </c>
      <c r="I196" s="222"/>
      <c r="J196" s="223">
        <f>ROUND(I196*H196,2)</f>
        <v>0</v>
      </c>
      <c r="K196" s="219" t="s">
        <v>126</v>
      </c>
      <c r="L196" s="43"/>
      <c r="M196" s="224" t="s">
        <v>1</v>
      </c>
      <c r="N196" s="225" t="s">
        <v>41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127</v>
      </c>
      <c r="AT196" s="228" t="s">
        <v>122</v>
      </c>
      <c r="AU196" s="228" t="s">
        <v>86</v>
      </c>
      <c r="AY196" s="16" t="s">
        <v>120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84</v>
      </c>
      <c r="BK196" s="229">
        <f>ROUND(I196*H196,2)</f>
        <v>0</v>
      </c>
      <c r="BL196" s="16" t="s">
        <v>127</v>
      </c>
      <c r="BM196" s="228" t="s">
        <v>254</v>
      </c>
    </row>
    <row r="197" s="2" customFormat="1">
      <c r="A197" s="37"/>
      <c r="B197" s="38"/>
      <c r="C197" s="39"/>
      <c r="D197" s="230" t="s">
        <v>129</v>
      </c>
      <c r="E197" s="39"/>
      <c r="F197" s="231" t="s">
        <v>255</v>
      </c>
      <c r="G197" s="39"/>
      <c r="H197" s="39"/>
      <c r="I197" s="232"/>
      <c r="J197" s="39"/>
      <c r="K197" s="39"/>
      <c r="L197" s="43"/>
      <c r="M197" s="233"/>
      <c r="N197" s="23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129</v>
      </c>
      <c r="AU197" s="16" t="s">
        <v>86</v>
      </c>
    </row>
    <row r="198" s="13" customFormat="1">
      <c r="A198" s="13"/>
      <c r="B198" s="235"/>
      <c r="C198" s="236"/>
      <c r="D198" s="230" t="s">
        <v>131</v>
      </c>
      <c r="E198" s="237" t="s">
        <v>1</v>
      </c>
      <c r="F198" s="238" t="s">
        <v>256</v>
      </c>
      <c r="G198" s="236"/>
      <c r="H198" s="239">
        <v>115.7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131</v>
      </c>
      <c r="AU198" s="245" t="s">
        <v>86</v>
      </c>
      <c r="AV198" s="13" t="s">
        <v>86</v>
      </c>
      <c r="AW198" s="13" t="s">
        <v>30</v>
      </c>
      <c r="AX198" s="13" t="s">
        <v>84</v>
      </c>
      <c r="AY198" s="245" t="s">
        <v>120</v>
      </c>
    </row>
    <row r="199" s="2" customFormat="1" ht="24.15" customHeight="1">
      <c r="A199" s="37"/>
      <c r="B199" s="38"/>
      <c r="C199" s="217" t="s">
        <v>257</v>
      </c>
      <c r="D199" s="217" t="s">
        <v>122</v>
      </c>
      <c r="E199" s="218" t="s">
        <v>258</v>
      </c>
      <c r="F199" s="219" t="s">
        <v>259</v>
      </c>
      <c r="G199" s="220" t="s">
        <v>253</v>
      </c>
      <c r="H199" s="221">
        <v>218.5</v>
      </c>
      <c r="I199" s="222"/>
      <c r="J199" s="223">
        <f>ROUND(I199*H199,2)</f>
        <v>0</v>
      </c>
      <c r="K199" s="219" t="s">
        <v>126</v>
      </c>
      <c r="L199" s="43"/>
      <c r="M199" s="224" t="s">
        <v>1</v>
      </c>
      <c r="N199" s="225" t="s">
        <v>41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127</v>
      </c>
      <c r="AT199" s="228" t="s">
        <v>122</v>
      </c>
      <c r="AU199" s="228" t="s">
        <v>86</v>
      </c>
      <c r="AY199" s="16" t="s">
        <v>120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84</v>
      </c>
      <c r="BK199" s="229">
        <f>ROUND(I199*H199,2)</f>
        <v>0</v>
      </c>
      <c r="BL199" s="16" t="s">
        <v>127</v>
      </c>
      <c r="BM199" s="228" t="s">
        <v>260</v>
      </c>
    </row>
    <row r="200" s="2" customFormat="1">
      <c r="A200" s="37"/>
      <c r="B200" s="38"/>
      <c r="C200" s="39"/>
      <c r="D200" s="230" t="s">
        <v>129</v>
      </c>
      <c r="E200" s="39"/>
      <c r="F200" s="231" t="s">
        <v>259</v>
      </c>
      <c r="G200" s="39"/>
      <c r="H200" s="39"/>
      <c r="I200" s="232"/>
      <c r="J200" s="39"/>
      <c r="K200" s="39"/>
      <c r="L200" s="43"/>
      <c r="M200" s="233"/>
      <c r="N200" s="23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129</v>
      </c>
      <c r="AU200" s="16" t="s">
        <v>86</v>
      </c>
    </row>
    <row r="201" s="13" customFormat="1">
      <c r="A201" s="13"/>
      <c r="B201" s="235"/>
      <c r="C201" s="236"/>
      <c r="D201" s="230" t="s">
        <v>131</v>
      </c>
      <c r="E201" s="237" t="s">
        <v>1</v>
      </c>
      <c r="F201" s="238" t="s">
        <v>261</v>
      </c>
      <c r="G201" s="236"/>
      <c r="H201" s="239">
        <v>218.5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131</v>
      </c>
      <c r="AU201" s="245" t="s">
        <v>86</v>
      </c>
      <c r="AV201" s="13" t="s">
        <v>86</v>
      </c>
      <c r="AW201" s="13" t="s">
        <v>30</v>
      </c>
      <c r="AX201" s="13" t="s">
        <v>84</v>
      </c>
      <c r="AY201" s="245" t="s">
        <v>120</v>
      </c>
    </row>
    <row r="202" s="2" customFormat="1" ht="16.5" customHeight="1">
      <c r="A202" s="37"/>
      <c r="B202" s="38"/>
      <c r="C202" s="217" t="s">
        <v>262</v>
      </c>
      <c r="D202" s="217" t="s">
        <v>122</v>
      </c>
      <c r="E202" s="218" t="s">
        <v>263</v>
      </c>
      <c r="F202" s="219" t="s">
        <v>264</v>
      </c>
      <c r="G202" s="220" t="s">
        <v>253</v>
      </c>
      <c r="H202" s="221">
        <v>334.214</v>
      </c>
      <c r="I202" s="222"/>
      <c r="J202" s="223">
        <f>ROUND(I202*H202,2)</f>
        <v>0</v>
      </c>
      <c r="K202" s="219" t="s">
        <v>1</v>
      </c>
      <c r="L202" s="43"/>
      <c r="M202" s="224" t="s">
        <v>1</v>
      </c>
      <c r="N202" s="225" t="s">
        <v>41</v>
      </c>
      <c r="O202" s="90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127</v>
      </c>
      <c r="AT202" s="228" t="s">
        <v>122</v>
      </c>
      <c r="AU202" s="228" t="s">
        <v>86</v>
      </c>
      <c r="AY202" s="16" t="s">
        <v>120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84</v>
      </c>
      <c r="BK202" s="229">
        <f>ROUND(I202*H202,2)</f>
        <v>0</v>
      </c>
      <c r="BL202" s="16" t="s">
        <v>127</v>
      </c>
      <c r="BM202" s="228" t="s">
        <v>265</v>
      </c>
    </row>
    <row r="203" s="2" customFormat="1">
      <c r="A203" s="37"/>
      <c r="B203" s="38"/>
      <c r="C203" s="39"/>
      <c r="D203" s="230" t="s">
        <v>129</v>
      </c>
      <c r="E203" s="39"/>
      <c r="F203" s="231" t="s">
        <v>266</v>
      </c>
      <c r="G203" s="39"/>
      <c r="H203" s="39"/>
      <c r="I203" s="232"/>
      <c r="J203" s="39"/>
      <c r="K203" s="39"/>
      <c r="L203" s="43"/>
      <c r="M203" s="267"/>
      <c r="N203" s="268"/>
      <c r="O203" s="269"/>
      <c r="P203" s="269"/>
      <c r="Q203" s="269"/>
      <c r="R203" s="269"/>
      <c r="S203" s="269"/>
      <c r="T203" s="270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129</v>
      </c>
      <c r="AU203" s="16" t="s">
        <v>86</v>
      </c>
    </row>
    <row r="204" s="2" customFormat="1" ht="6.96" customHeight="1">
      <c r="A204" s="37"/>
      <c r="B204" s="65"/>
      <c r="C204" s="66"/>
      <c r="D204" s="66"/>
      <c r="E204" s="66"/>
      <c r="F204" s="66"/>
      <c r="G204" s="66"/>
      <c r="H204" s="66"/>
      <c r="I204" s="66"/>
      <c r="J204" s="66"/>
      <c r="K204" s="66"/>
      <c r="L204" s="43"/>
      <c r="M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</row>
  </sheetData>
  <sheetProtection sheet="1" autoFilter="0" formatColumns="0" formatRows="0" objects="1" scenarios="1" spinCount="100000" saltValue="H40EhoTFJDej4Umm3/aCBdU1zb4O2N7m4bf7EimvV0ATTQZSxvaCsj6PM1fVYAnJTiJXl7AQxg5yDfeYh7mxCQ==" hashValue="L7hv7EeVvauM23WcaM5CmP9ImLBuOdpvQjjC3KRX5vtWpMzqZMrEoHn11He7Vr3KQbcoAwJojIJv/k5JnltbrA==" algorithmName="SHA-512" password="DACB"/>
  <autoFilter ref="C121:K20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Skršín 2022 rozpočet pro VZMR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267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19. 8. 2022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32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34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ROUND((SUM(BE121:BE154)),  2)</f>
        <v>0</v>
      </c>
      <c r="G33" s="37"/>
      <c r="H33" s="37"/>
      <c r="I33" s="154">
        <v>0.20999999999999999</v>
      </c>
      <c r="J33" s="153">
        <f>ROUND(((SUM(BE121:BE154))*I33),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ROUND((SUM(BF121:BF154)),  2)</f>
        <v>0</v>
      </c>
      <c r="G34" s="37"/>
      <c r="H34" s="37"/>
      <c r="I34" s="154">
        <v>0.14999999999999999</v>
      </c>
      <c r="J34" s="153">
        <f>ROUND(((SUM(BF121:BF154))*I34),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ROUND((SUM(BG121:BG154)),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ROUND((SUM(BH121:BH154)),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ROUND((SUM(BI121:BI154)),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Skršín 2022 rozpočet pro VZMR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2c - Skršín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19. 8. 2022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MESSOR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95</v>
      </c>
      <c r="D94" s="175"/>
      <c r="E94" s="175"/>
      <c r="F94" s="175"/>
      <c r="G94" s="175"/>
      <c r="H94" s="175"/>
      <c r="I94" s="175"/>
      <c r="J94" s="176" t="s">
        <v>96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97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98</v>
      </c>
    </row>
    <row r="97" s="9" customFormat="1" ht="24.96" customHeight="1">
      <c r="A97" s="9"/>
      <c r="B97" s="178"/>
      <c r="C97" s="179"/>
      <c r="D97" s="180" t="s">
        <v>99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100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101</v>
      </c>
      <c r="E99" s="187"/>
      <c r="F99" s="187"/>
      <c r="G99" s="187"/>
      <c r="H99" s="187"/>
      <c r="I99" s="187"/>
      <c r="J99" s="188">
        <f>J127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103</v>
      </c>
      <c r="E100" s="187"/>
      <c r="F100" s="187"/>
      <c r="G100" s="187"/>
      <c r="H100" s="187"/>
      <c r="I100" s="187"/>
      <c r="J100" s="188">
        <f>J137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104</v>
      </c>
      <c r="E101" s="187"/>
      <c r="F101" s="187"/>
      <c r="G101" s="187"/>
      <c r="H101" s="187"/>
      <c r="I101" s="187"/>
      <c r="J101" s="188">
        <f>J150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105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Skršín 2022 rozpočet pro VZMR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92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2c - Skršín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19. 8. 2022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>MESSOR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106</v>
      </c>
      <c r="D120" s="193" t="s">
        <v>61</v>
      </c>
      <c r="E120" s="193" t="s">
        <v>57</v>
      </c>
      <c r="F120" s="193" t="s">
        <v>58</v>
      </c>
      <c r="G120" s="193" t="s">
        <v>107</v>
      </c>
      <c r="H120" s="193" t="s">
        <v>108</v>
      </c>
      <c r="I120" s="193" t="s">
        <v>109</v>
      </c>
      <c r="J120" s="193" t="s">
        <v>96</v>
      </c>
      <c r="K120" s="194" t="s">
        <v>110</v>
      </c>
      <c r="L120" s="195"/>
      <c r="M120" s="99" t="s">
        <v>1</v>
      </c>
      <c r="N120" s="100" t="s">
        <v>40</v>
      </c>
      <c r="O120" s="100" t="s">
        <v>111</v>
      </c>
      <c r="P120" s="100" t="s">
        <v>112</v>
      </c>
      <c r="Q120" s="100" t="s">
        <v>113</v>
      </c>
      <c r="R120" s="100" t="s">
        <v>114</v>
      </c>
      <c r="S120" s="100" t="s">
        <v>115</v>
      </c>
      <c r="T120" s="101" t="s">
        <v>116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117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41.765800000000006</v>
      </c>
      <c r="S121" s="103"/>
      <c r="T121" s="199">
        <f>T122</f>
        <v>54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98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75</v>
      </c>
      <c r="E122" s="204" t="s">
        <v>118</v>
      </c>
      <c r="F122" s="204" t="s">
        <v>119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P123+P127+P137+P150</f>
        <v>0</v>
      </c>
      <c r="Q122" s="209"/>
      <c r="R122" s="210">
        <f>R123+R127+R137+R150</f>
        <v>41.765800000000006</v>
      </c>
      <c r="S122" s="209"/>
      <c r="T122" s="211">
        <f>T123+T127+T137+T150</f>
        <v>54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84</v>
      </c>
      <c r="AT122" s="213" t="s">
        <v>75</v>
      </c>
      <c r="AU122" s="213" t="s">
        <v>76</v>
      </c>
      <c r="AY122" s="212" t="s">
        <v>120</v>
      </c>
      <c r="BK122" s="214">
        <f>BK123+BK127+BK137+BK150</f>
        <v>0</v>
      </c>
    </row>
    <row r="123" s="12" customFormat="1" ht="22.8" customHeight="1">
      <c r="A123" s="12"/>
      <c r="B123" s="201"/>
      <c r="C123" s="202"/>
      <c r="D123" s="203" t="s">
        <v>75</v>
      </c>
      <c r="E123" s="215" t="s">
        <v>84</v>
      </c>
      <c r="F123" s="215" t="s">
        <v>121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SUM(P124:P126)</f>
        <v>0</v>
      </c>
      <c r="Q123" s="209"/>
      <c r="R123" s="210">
        <f>SUM(R124:R126)</f>
        <v>0.027999999999999997</v>
      </c>
      <c r="S123" s="209"/>
      <c r="T123" s="211">
        <f>SUM(T124:T126)</f>
        <v>46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84</v>
      </c>
      <c r="AT123" s="213" t="s">
        <v>75</v>
      </c>
      <c r="AU123" s="213" t="s">
        <v>84</v>
      </c>
      <c r="AY123" s="212" t="s">
        <v>120</v>
      </c>
      <c r="BK123" s="214">
        <f>SUM(BK124:BK126)</f>
        <v>0</v>
      </c>
    </row>
    <row r="124" s="2" customFormat="1" ht="21.75" customHeight="1">
      <c r="A124" s="37"/>
      <c r="B124" s="38"/>
      <c r="C124" s="217" t="s">
        <v>84</v>
      </c>
      <c r="D124" s="217" t="s">
        <v>122</v>
      </c>
      <c r="E124" s="218" t="s">
        <v>133</v>
      </c>
      <c r="F124" s="219" t="s">
        <v>134</v>
      </c>
      <c r="G124" s="220" t="s">
        <v>125</v>
      </c>
      <c r="H124" s="221">
        <v>400</v>
      </c>
      <c r="I124" s="222"/>
      <c r="J124" s="223">
        <f>ROUND(I124*H124,2)</f>
        <v>0</v>
      </c>
      <c r="K124" s="219" t="s">
        <v>126</v>
      </c>
      <c r="L124" s="43"/>
      <c r="M124" s="224" t="s">
        <v>1</v>
      </c>
      <c r="N124" s="225" t="s">
        <v>41</v>
      </c>
      <c r="O124" s="90"/>
      <c r="P124" s="226">
        <f>O124*H124</f>
        <v>0</v>
      </c>
      <c r="Q124" s="226">
        <v>6.9999999999999994E-05</v>
      </c>
      <c r="R124" s="226">
        <f>Q124*H124</f>
        <v>0.027999999999999997</v>
      </c>
      <c r="S124" s="226">
        <v>0.11500000000000001</v>
      </c>
      <c r="T124" s="227">
        <f>S124*H124</f>
        <v>46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127</v>
      </c>
      <c r="AT124" s="228" t="s">
        <v>122</v>
      </c>
      <c r="AU124" s="228" t="s">
        <v>86</v>
      </c>
      <c r="AY124" s="16" t="s">
        <v>120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127</v>
      </c>
      <c r="BM124" s="228" t="s">
        <v>268</v>
      </c>
    </row>
    <row r="125" s="2" customFormat="1">
      <c r="A125" s="37"/>
      <c r="B125" s="38"/>
      <c r="C125" s="39"/>
      <c r="D125" s="230" t="s">
        <v>129</v>
      </c>
      <c r="E125" s="39"/>
      <c r="F125" s="231" t="s">
        <v>136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129</v>
      </c>
      <c r="AU125" s="16" t="s">
        <v>86</v>
      </c>
    </row>
    <row r="126" s="13" customFormat="1">
      <c r="A126" s="13"/>
      <c r="B126" s="235"/>
      <c r="C126" s="236"/>
      <c r="D126" s="230" t="s">
        <v>131</v>
      </c>
      <c r="E126" s="237" t="s">
        <v>1</v>
      </c>
      <c r="F126" s="238" t="s">
        <v>269</v>
      </c>
      <c r="G126" s="236"/>
      <c r="H126" s="239">
        <v>400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131</v>
      </c>
      <c r="AU126" s="245" t="s">
        <v>86</v>
      </c>
      <c r="AV126" s="13" t="s">
        <v>86</v>
      </c>
      <c r="AW126" s="13" t="s">
        <v>30</v>
      </c>
      <c r="AX126" s="13" t="s">
        <v>84</v>
      </c>
      <c r="AY126" s="245" t="s">
        <v>120</v>
      </c>
    </row>
    <row r="127" s="12" customFormat="1" ht="22.8" customHeight="1">
      <c r="A127" s="12"/>
      <c r="B127" s="201"/>
      <c r="C127" s="202"/>
      <c r="D127" s="203" t="s">
        <v>75</v>
      </c>
      <c r="E127" s="215" t="s">
        <v>151</v>
      </c>
      <c r="F127" s="215" t="s">
        <v>152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SUM(P128:P136)</f>
        <v>0</v>
      </c>
      <c r="Q127" s="209"/>
      <c r="R127" s="210">
        <f>SUM(R128:R136)</f>
        <v>41.736000000000004</v>
      </c>
      <c r="S127" s="209"/>
      <c r="T127" s="211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84</v>
      </c>
      <c r="AT127" s="213" t="s">
        <v>75</v>
      </c>
      <c r="AU127" s="213" t="s">
        <v>84</v>
      </c>
      <c r="AY127" s="212" t="s">
        <v>120</v>
      </c>
      <c r="BK127" s="214">
        <f>SUM(BK128:BK136)</f>
        <v>0</v>
      </c>
    </row>
    <row r="128" s="2" customFormat="1" ht="16.5" customHeight="1">
      <c r="A128" s="37"/>
      <c r="B128" s="38"/>
      <c r="C128" s="217" t="s">
        <v>86</v>
      </c>
      <c r="D128" s="217" t="s">
        <v>122</v>
      </c>
      <c r="E128" s="218" t="s">
        <v>153</v>
      </c>
      <c r="F128" s="219" t="s">
        <v>154</v>
      </c>
      <c r="G128" s="220" t="s">
        <v>125</v>
      </c>
      <c r="H128" s="221">
        <v>400</v>
      </c>
      <c r="I128" s="222"/>
      <c r="J128" s="223">
        <f>ROUND(I128*H128,2)</f>
        <v>0</v>
      </c>
      <c r="K128" s="219" t="s">
        <v>126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0.10434</v>
      </c>
      <c r="R128" s="226">
        <f>Q128*H128</f>
        <v>41.736000000000004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127</v>
      </c>
      <c r="AT128" s="228" t="s">
        <v>122</v>
      </c>
      <c r="AU128" s="228" t="s">
        <v>86</v>
      </c>
      <c r="AY128" s="16" t="s">
        <v>120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127</v>
      </c>
      <c r="BM128" s="228" t="s">
        <v>270</v>
      </c>
    </row>
    <row r="129" s="2" customFormat="1">
      <c r="A129" s="37"/>
      <c r="B129" s="38"/>
      <c r="C129" s="39"/>
      <c r="D129" s="230" t="s">
        <v>129</v>
      </c>
      <c r="E129" s="39"/>
      <c r="F129" s="231" t="s">
        <v>156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129</v>
      </c>
      <c r="AU129" s="16" t="s">
        <v>86</v>
      </c>
    </row>
    <row r="130" s="13" customFormat="1">
      <c r="A130" s="13"/>
      <c r="B130" s="235"/>
      <c r="C130" s="236"/>
      <c r="D130" s="230" t="s">
        <v>131</v>
      </c>
      <c r="E130" s="237" t="s">
        <v>1</v>
      </c>
      <c r="F130" s="238" t="s">
        <v>269</v>
      </c>
      <c r="G130" s="236"/>
      <c r="H130" s="239">
        <v>400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131</v>
      </c>
      <c r="AU130" s="245" t="s">
        <v>86</v>
      </c>
      <c r="AV130" s="13" t="s">
        <v>86</v>
      </c>
      <c r="AW130" s="13" t="s">
        <v>30</v>
      </c>
      <c r="AX130" s="13" t="s">
        <v>84</v>
      </c>
      <c r="AY130" s="245" t="s">
        <v>120</v>
      </c>
    </row>
    <row r="131" s="2" customFormat="1" ht="16.5" customHeight="1">
      <c r="A131" s="37"/>
      <c r="B131" s="38"/>
      <c r="C131" s="217" t="s">
        <v>138</v>
      </c>
      <c r="D131" s="217" t="s">
        <v>122</v>
      </c>
      <c r="E131" s="218" t="s">
        <v>158</v>
      </c>
      <c r="F131" s="219" t="s">
        <v>159</v>
      </c>
      <c r="G131" s="220" t="s">
        <v>125</v>
      </c>
      <c r="H131" s="221">
        <v>400</v>
      </c>
      <c r="I131" s="222"/>
      <c r="J131" s="223">
        <f>ROUND(I131*H131,2)</f>
        <v>0</v>
      </c>
      <c r="K131" s="219" t="s">
        <v>126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127</v>
      </c>
      <c r="AT131" s="228" t="s">
        <v>122</v>
      </c>
      <c r="AU131" s="228" t="s">
        <v>86</v>
      </c>
      <c r="AY131" s="16" t="s">
        <v>120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127</v>
      </c>
      <c r="BM131" s="228" t="s">
        <v>271</v>
      </c>
    </row>
    <row r="132" s="2" customFormat="1">
      <c r="A132" s="37"/>
      <c r="B132" s="38"/>
      <c r="C132" s="39"/>
      <c r="D132" s="230" t="s">
        <v>129</v>
      </c>
      <c r="E132" s="39"/>
      <c r="F132" s="231" t="s">
        <v>161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129</v>
      </c>
      <c r="AU132" s="16" t="s">
        <v>86</v>
      </c>
    </row>
    <row r="133" s="13" customFormat="1">
      <c r="A133" s="13"/>
      <c r="B133" s="235"/>
      <c r="C133" s="236"/>
      <c r="D133" s="230" t="s">
        <v>131</v>
      </c>
      <c r="E133" s="237" t="s">
        <v>1</v>
      </c>
      <c r="F133" s="238" t="s">
        <v>269</v>
      </c>
      <c r="G133" s="236"/>
      <c r="H133" s="239">
        <v>400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131</v>
      </c>
      <c r="AU133" s="245" t="s">
        <v>86</v>
      </c>
      <c r="AV133" s="13" t="s">
        <v>86</v>
      </c>
      <c r="AW133" s="13" t="s">
        <v>30</v>
      </c>
      <c r="AX133" s="13" t="s">
        <v>84</v>
      </c>
      <c r="AY133" s="245" t="s">
        <v>120</v>
      </c>
    </row>
    <row r="134" s="2" customFormat="1" ht="21.75" customHeight="1">
      <c r="A134" s="37"/>
      <c r="B134" s="38"/>
      <c r="C134" s="217" t="s">
        <v>127</v>
      </c>
      <c r="D134" s="217" t="s">
        <v>122</v>
      </c>
      <c r="E134" s="218" t="s">
        <v>163</v>
      </c>
      <c r="F134" s="219" t="s">
        <v>164</v>
      </c>
      <c r="G134" s="220" t="s">
        <v>125</v>
      </c>
      <c r="H134" s="221">
        <v>400</v>
      </c>
      <c r="I134" s="222"/>
      <c r="J134" s="223">
        <f>ROUND(I134*H134,2)</f>
        <v>0</v>
      </c>
      <c r="K134" s="219" t="s">
        <v>126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127</v>
      </c>
      <c r="AT134" s="228" t="s">
        <v>122</v>
      </c>
      <c r="AU134" s="228" t="s">
        <v>86</v>
      </c>
      <c r="AY134" s="16" t="s">
        <v>120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127</v>
      </c>
      <c r="BM134" s="228" t="s">
        <v>272</v>
      </c>
    </row>
    <row r="135" s="2" customFormat="1">
      <c r="A135" s="37"/>
      <c r="B135" s="38"/>
      <c r="C135" s="39"/>
      <c r="D135" s="230" t="s">
        <v>129</v>
      </c>
      <c r="E135" s="39"/>
      <c r="F135" s="231" t="s">
        <v>166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129</v>
      </c>
      <c r="AU135" s="16" t="s">
        <v>86</v>
      </c>
    </row>
    <row r="136" s="13" customFormat="1">
      <c r="A136" s="13"/>
      <c r="B136" s="235"/>
      <c r="C136" s="236"/>
      <c r="D136" s="230" t="s">
        <v>131</v>
      </c>
      <c r="E136" s="237" t="s">
        <v>1</v>
      </c>
      <c r="F136" s="238" t="s">
        <v>269</v>
      </c>
      <c r="G136" s="236"/>
      <c r="H136" s="239">
        <v>400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131</v>
      </c>
      <c r="AU136" s="245" t="s">
        <v>86</v>
      </c>
      <c r="AV136" s="13" t="s">
        <v>86</v>
      </c>
      <c r="AW136" s="13" t="s">
        <v>30</v>
      </c>
      <c r="AX136" s="13" t="s">
        <v>84</v>
      </c>
      <c r="AY136" s="245" t="s">
        <v>120</v>
      </c>
    </row>
    <row r="137" s="12" customFormat="1" ht="22.8" customHeight="1">
      <c r="A137" s="12"/>
      <c r="B137" s="201"/>
      <c r="C137" s="202"/>
      <c r="D137" s="203" t="s">
        <v>75</v>
      </c>
      <c r="E137" s="215" t="s">
        <v>173</v>
      </c>
      <c r="F137" s="215" t="s">
        <v>179</v>
      </c>
      <c r="G137" s="202"/>
      <c r="H137" s="202"/>
      <c r="I137" s="205"/>
      <c r="J137" s="216">
        <f>BK137</f>
        <v>0</v>
      </c>
      <c r="K137" s="202"/>
      <c r="L137" s="207"/>
      <c r="M137" s="208"/>
      <c r="N137" s="209"/>
      <c r="O137" s="209"/>
      <c r="P137" s="210">
        <f>SUM(P138:P149)</f>
        <v>0</v>
      </c>
      <c r="Q137" s="209"/>
      <c r="R137" s="210">
        <f>SUM(R138:R149)</f>
        <v>0.0018</v>
      </c>
      <c r="S137" s="209"/>
      <c r="T137" s="211">
        <f>SUM(T138:T149)</f>
        <v>8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84</v>
      </c>
      <c r="AT137" s="213" t="s">
        <v>75</v>
      </c>
      <c r="AU137" s="213" t="s">
        <v>84</v>
      </c>
      <c r="AY137" s="212" t="s">
        <v>120</v>
      </c>
      <c r="BK137" s="214">
        <f>SUM(BK138:BK149)</f>
        <v>0</v>
      </c>
    </row>
    <row r="138" s="2" customFormat="1" ht="16.5" customHeight="1">
      <c r="A138" s="37"/>
      <c r="B138" s="38"/>
      <c r="C138" s="217" t="s">
        <v>151</v>
      </c>
      <c r="D138" s="217" t="s">
        <v>122</v>
      </c>
      <c r="E138" s="218" t="s">
        <v>198</v>
      </c>
      <c r="F138" s="219" t="s">
        <v>199</v>
      </c>
      <c r="G138" s="220" t="s">
        <v>141</v>
      </c>
      <c r="H138" s="221">
        <v>3</v>
      </c>
      <c r="I138" s="222"/>
      <c r="J138" s="223">
        <f>ROUND(I138*H138,2)</f>
        <v>0</v>
      </c>
      <c r="K138" s="219" t="s">
        <v>126</v>
      </c>
      <c r="L138" s="43"/>
      <c r="M138" s="224" t="s">
        <v>1</v>
      </c>
      <c r="N138" s="225" t="s">
        <v>41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127</v>
      </c>
      <c r="AT138" s="228" t="s">
        <v>122</v>
      </c>
      <c r="AU138" s="228" t="s">
        <v>86</v>
      </c>
      <c r="AY138" s="16" t="s">
        <v>120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127</v>
      </c>
      <c r="BM138" s="228" t="s">
        <v>273</v>
      </c>
    </row>
    <row r="139" s="2" customFormat="1">
      <c r="A139" s="37"/>
      <c r="B139" s="38"/>
      <c r="C139" s="39"/>
      <c r="D139" s="230" t="s">
        <v>129</v>
      </c>
      <c r="E139" s="39"/>
      <c r="F139" s="231" t="s">
        <v>201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129</v>
      </c>
      <c r="AU139" s="16" t="s">
        <v>86</v>
      </c>
    </row>
    <row r="140" s="13" customFormat="1">
      <c r="A140" s="13"/>
      <c r="B140" s="235"/>
      <c r="C140" s="236"/>
      <c r="D140" s="230" t="s">
        <v>131</v>
      </c>
      <c r="E140" s="237" t="s">
        <v>1</v>
      </c>
      <c r="F140" s="238" t="s">
        <v>274</v>
      </c>
      <c r="G140" s="236"/>
      <c r="H140" s="239">
        <v>3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131</v>
      </c>
      <c r="AU140" s="245" t="s">
        <v>86</v>
      </c>
      <c r="AV140" s="13" t="s">
        <v>86</v>
      </c>
      <c r="AW140" s="13" t="s">
        <v>30</v>
      </c>
      <c r="AX140" s="13" t="s">
        <v>84</v>
      </c>
      <c r="AY140" s="245" t="s">
        <v>120</v>
      </c>
    </row>
    <row r="141" s="2" customFormat="1" ht="21.75" customHeight="1">
      <c r="A141" s="37"/>
      <c r="B141" s="38"/>
      <c r="C141" s="217" t="s">
        <v>157</v>
      </c>
      <c r="D141" s="217" t="s">
        <v>122</v>
      </c>
      <c r="E141" s="218" t="s">
        <v>206</v>
      </c>
      <c r="F141" s="219" t="s">
        <v>207</v>
      </c>
      <c r="G141" s="220" t="s">
        <v>141</v>
      </c>
      <c r="H141" s="221">
        <v>3</v>
      </c>
      <c r="I141" s="222"/>
      <c r="J141" s="223">
        <f>ROUND(I141*H141,2)</f>
        <v>0</v>
      </c>
      <c r="K141" s="219" t="s">
        <v>126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0.00059999999999999995</v>
      </c>
      <c r="R141" s="226">
        <f>Q141*H141</f>
        <v>0.0018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127</v>
      </c>
      <c r="AT141" s="228" t="s">
        <v>122</v>
      </c>
      <c r="AU141" s="228" t="s">
        <v>86</v>
      </c>
      <c r="AY141" s="16" t="s">
        <v>120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127</v>
      </c>
      <c r="BM141" s="228" t="s">
        <v>275</v>
      </c>
    </row>
    <row r="142" s="2" customFormat="1">
      <c r="A142" s="37"/>
      <c r="B142" s="38"/>
      <c r="C142" s="39"/>
      <c r="D142" s="230" t="s">
        <v>129</v>
      </c>
      <c r="E142" s="39"/>
      <c r="F142" s="231" t="s">
        <v>209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129</v>
      </c>
      <c r="AU142" s="16" t="s">
        <v>86</v>
      </c>
    </row>
    <row r="143" s="13" customFormat="1">
      <c r="A143" s="13"/>
      <c r="B143" s="235"/>
      <c r="C143" s="236"/>
      <c r="D143" s="230" t="s">
        <v>131</v>
      </c>
      <c r="E143" s="237" t="s">
        <v>1</v>
      </c>
      <c r="F143" s="238" t="s">
        <v>274</v>
      </c>
      <c r="G143" s="236"/>
      <c r="H143" s="239">
        <v>3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131</v>
      </c>
      <c r="AU143" s="245" t="s">
        <v>86</v>
      </c>
      <c r="AV143" s="13" t="s">
        <v>86</v>
      </c>
      <c r="AW143" s="13" t="s">
        <v>30</v>
      </c>
      <c r="AX143" s="13" t="s">
        <v>84</v>
      </c>
      <c r="AY143" s="245" t="s">
        <v>120</v>
      </c>
    </row>
    <row r="144" s="2" customFormat="1" ht="16.5" customHeight="1">
      <c r="A144" s="37"/>
      <c r="B144" s="38"/>
      <c r="C144" s="217" t="s">
        <v>162</v>
      </c>
      <c r="D144" s="217" t="s">
        <v>122</v>
      </c>
      <c r="E144" s="218" t="s">
        <v>210</v>
      </c>
      <c r="F144" s="219" t="s">
        <v>211</v>
      </c>
      <c r="G144" s="220" t="s">
        <v>141</v>
      </c>
      <c r="H144" s="221">
        <v>3</v>
      </c>
      <c r="I144" s="222"/>
      <c r="J144" s="223">
        <f>ROUND(I144*H144,2)</f>
        <v>0</v>
      </c>
      <c r="K144" s="219" t="s">
        <v>126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127</v>
      </c>
      <c r="AT144" s="228" t="s">
        <v>122</v>
      </c>
      <c r="AU144" s="228" t="s">
        <v>86</v>
      </c>
      <c r="AY144" s="16" t="s">
        <v>120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84</v>
      </c>
      <c r="BK144" s="229">
        <f>ROUND(I144*H144,2)</f>
        <v>0</v>
      </c>
      <c r="BL144" s="16" t="s">
        <v>127</v>
      </c>
      <c r="BM144" s="228" t="s">
        <v>276</v>
      </c>
    </row>
    <row r="145" s="2" customFormat="1">
      <c r="A145" s="37"/>
      <c r="B145" s="38"/>
      <c r="C145" s="39"/>
      <c r="D145" s="230" t="s">
        <v>129</v>
      </c>
      <c r="E145" s="39"/>
      <c r="F145" s="231" t="s">
        <v>213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129</v>
      </c>
      <c r="AU145" s="16" t="s">
        <v>86</v>
      </c>
    </row>
    <row r="146" s="13" customFormat="1">
      <c r="A146" s="13"/>
      <c r="B146" s="235"/>
      <c r="C146" s="236"/>
      <c r="D146" s="230" t="s">
        <v>131</v>
      </c>
      <c r="E146" s="237" t="s">
        <v>1</v>
      </c>
      <c r="F146" s="238" t="s">
        <v>274</v>
      </c>
      <c r="G146" s="236"/>
      <c r="H146" s="239">
        <v>3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131</v>
      </c>
      <c r="AU146" s="245" t="s">
        <v>86</v>
      </c>
      <c r="AV146" s="13" t="s">
        <v>86</v>
      </c>
      <c r="AW146" s="13" t="s">
        <v>30</v>
      </c>
      <c r="AX146" s="13" t="s">
        <v>84</v>
      </c>
      <c r="AY146" s="245" t="s">
        <v>120</v>
      </c>
    </row>
    <row r="147" s="2" customFormat="1" ht="16.5" customHeight="1">
      <c r="A147" s="37"/>
      <c r="B147" s="38"/>
      <c r="C147" s="217" t="s">
        <v>167</v>
      </c>
      <c r="D147" s="217" t="s">
        <v>122</v>
      </c>
      <c r="E147" s="218" t="s">
        <v>235</v>
      </c>
      <c r="F147" s="219" t="s">
        <v>236</v>
      </c>
      <c r="G147" s="220" t="s">
        <v>125</v>
      </c>
      <c r="H147" s="221">
        <v>400</v>
      </c>
      <c r="I147" s="222"/>
      <c r="J147" s="223">
        <f>ROUND(I147*H147,2)</f>
        <v>0</v>
      </c>
      <c r="K147" s="219" t="s">
        <v>126</v>
      </c>
      <c r="L147" s="43"/>
      <c r="M147" s="224" t="s">
        <v>1</v>
      </c>
      <c r="N147" s="225" t="s">
        <v>41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0.02</v>
      </c>
      <c r="T147" s="227">
        <f>S147*H147</f>
        <v>8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127</v>
      </c>
      <c r="AT147" s="228" t="s">
        <v>122</v>
      </c>
      <c r="AU147" s="228" t="s">
        <v>86</v>
      </c>
      <c r="AY147" s="16" t="s">
        <v>120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84</v>
      </c>
      <c r="BK147" s="229">
        <f>ROUND(I147*H147,2)</f>
        <v>0</v>
      </c>
      <c r="BL147" s="16" t="s">
        <v>127</v>
      </c>
      <c r="BM147" s="228" t="s">
        <v>277</v>
      </c>
    </row>
    <row r="148" s="2" customFormat="1">
      <c r="A148" s="37"/>
      <c r="B148" s="38"/>
      <c r="C148" s="39"/>
      <c r="D148" s="230" t="s">
        <v>129</v>
      </c>
      <c r="E148" s="39"/>
      <c r="F148" s="231" t="s">
        <v>238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129</v>
      </c>
      <c r="AU148" s="16" t="s">
        <v>86</v>
      </c>
    </row>
    <row r="149" s="13" customFormat="1">
      <c r="A149" s="13"/>
      <c r="B149" s="235"/>
      <c r="C149" s="236"/>
      <c r="D149" s="230" t="s">
        <v>131</v>
      </c>
      <c r="E149" s="237" t="s">
        <v>1</v>
      </c>
      <c r="F149" s="238" t="s">
        <v>269</v>
      </c>
      <c r="G149" s="236"/>
      <c r="H149" s="239">
        <v>400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131</v>
      </c>
      <c r="AU149" s="245" t="s">
        <v>86</v>
      </c>
      <c r="AV149" s="13" t="s">
        <v>86</v>
      </c>
      <c r="AW149" s="13" t="s">
        <v>30</v>
      </c>
      <c r="AX149" s="13" t="s">
        <v>84</v>
      </c>
      <c r="AY149" s="245" t="s">
        <v>120</v>
      </c>
    </row>
    <row r="150" s="12" customFormat="1" ht="22.8" customHeight="1">
      <c r="A150" s="12"/>
      <c r="B150" s="201"/>
      <c r="C150" s="202"/>
      <c r="D150" s="203" t="s">
        <v>75</v>
      </c>
      <c r="E150" s="215" t="s">
        <v>248</v>
      </c>
      <c r="F150" s="215" t="s">
        <v>249</v>
      </c>
      <c r="G150" s="202"/>
      <c r="H150" s="202"/>
      <c r="I150" s="205"/>
      <c r="J150" s="216">
        <f>BK150</f>
        <v>0</v>
      </c>
      <c r="K150" s="202"/>
      <c r="L150" s="207"/>
      <c r="M150" s="208"/>
      <c r="N150" s="209"/>
      <c r="O150" s="209"/>
      <c r="P150" s="210">
        <f>SUM(P151:P154)</f>
        <v>0</v>
      </c>
      <c r="Q150" s="209"/>
      <c r="R150" s="210">
        <f>SUM(R151:R154)</f>
        <v>0</v>
      </c>
      <c r="S150" s="209"/>
      <c r="T150" s="211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2" t="s">
        <v>84</v>
      </c>
      <c r="AT150" s="213" t="s">
        <v>75</v>
      </c>
      <c r="AU150" s="213" t="s">
        <v>84</v>
      </c>
      <c r="AY150" s="212" t="s">
        <v>120</v>
      </c>
      <c r="BK150" s="214">
        <f>SUM(BK151:BK154)</f>
        <v>0</v>
      </c>
    </row>
    <row r="151" s="2" customFormat="1" ht="24.15" customHeight="1">
      <c r="A151" s="37"/>
      <c r="B151" s="38"/>
      <c r="C151" s="217" t="s">
        <v>173</v>
      </c>
      <c r="D151" s="217" t="s">
        <v>122</v>
      </c>
      <c r="E151" s="218" t="s">
        <v>258</v>
      </c>
      <c r="F151" s="219" t="s">
        <v>259</v>
      </c>
      <c r="G151" s="220" t="s">
        <v>253</v>
      </c>
      <c r="H151" s="221">
        <v>54</v>
      </c>
      <c r="I151" s="222"/>
      <c r="J151" s="223">
        <f>ROUND(I151*H151,2)</f>
        <v>0</v>
      </c>
      <c r="K151" s="219" t="s">
        <v>126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127</v>
      </c>
      <c r="AT151" s="228" t="s">
        <v>122</v>
      </c>
      <c r="AU151" s="228" t="s">
        <v>86</v>
      </c>
      <c r="AY151" s="16" t="s">
        <v>120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127</v>
      </c>
      <c r="BM151" s="228" t="s">
        <v>278</v>
      </c>
    </row>
    <row r="152" s="2" customFormat="1">
      <c r="A152" s="37"/>
      <c r="B152" s="38"/>
      <c r="C152" s="39"/>
      <c r="D152" s="230" t="s">
        <v>129</v>
      </c>
      <c r="E152" s="39"/>
      <c r="F152" s="231" t="s">
        <v>259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129</v>
      </c>
      <c r="AU152" s="16" t="s">
        <v>86</v>
      </c>
    </row>
    <row r="153" s="2" customFormat="1" ht="16.5" customHeight="1">
      <c r="A153" s="37"/>
      <c r="B153" s="38"/>
      <c r="C153" s="217" t="s">
        <v>180</v>
      </c>
      <c r="D153" s="217" t="s">
        <v>122</v>
      </c>
      <c r="E153" s="218" t="s">
        <v>263</v>
      </c>
      <c r="F153" s="219" t="s">
        <v>264</v>
      </c>
      <c r="G153" s="220" t="s">
        <v>253</v>
      </c>
      <c r="H153" s="221">
        <v>54</v>
      </c>
      <c r="I153" s="222"/>
      <c r="J153" s="223">
        <f>ROUND(I153*H153,2)</f>
        <v>0</v>
      </c>
      <c r="K153" s="219" t="s">
        <v>1</v>
      </c>
      <c r="L153" s="43"/>
      <c r="M153" s="224" t="s">
        <v>1</v>
      </c>
      <c r="N153" s="225" t="s">
        <v>41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127</v>
      </c>
      <c r="AT153" s="228" t="s">
        <v>122</v>
      </c>
      <c r="AU153" s="228" t="s">
        <v>86</v>
      </c>
      <c r="AY153" s="16" t="s">
        <v>120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84</v>
      </c>
      <c r="BK153" s="229">
        <f>ROUND(I153*H153,2)</f>
        <v>0</v>
      </c>
      <c r="BL153" s="16" t="s">
        <v>127</v>
      </c>
      <c r="BM153" s="228" t="s">
        <v>279</v>
      </c>
    </row>
    <row r="154" s="2" customFormat="1">
      <c r="A154" s="37"/>
      <c r="B154" s="38"/>
      <c r="C154" s="39"/>
      <c r="D154" s="230" t="s">
        <v>129</v>
      </c>
      <c r="E154" s="39"/>
      <c r="F154" s="231" t="s">
        <v>266</v>
      </c>
      <c r="G154" s="39"/>
      <c r="H154" s="39"/>
      <c r="I154" s="232"/>
      <c r="J154" s="39"/>
      <c r="K154" s="39"/>
      <c r="L154" s="43"/>
      <c r="M154" s="267"/>
      <c r="N154" s="268"/>
      <c r="O154" s="269"/>
      <c r="P154" s="269"/>
      <c r="Q154" s="269"/>
      <c r="R154" s="269"/>
      <c r="S154" s="269"/>
      <c r="T154" s="270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129</v>
      </c>
      <c r="AU154" s="16" t="s">
        <v>86</v>
      </c>
    </row>
    <row r="155" s="2" customFormat="1" ht="6.96" customHeight="1">
      <c r="A155" s="37"/>
      <c r="B155" s="65"/>
      <c r="C155" s="66"/>
      <c r="D155" s="66"/>
      <c r="E155" s="66"/>
      <c r="F155" s="66"/>
      <c r="G155" s="66"/>
      <c r="H155" s="66"/>
      <c r="I155" s="66"/>
      <c r="J155" s="66"/>
      <c r="K155" s="66"/>
      <c r="L155" s="43"/>
      <c r="M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</sheetData>
  <sheetProtection sheet="1" autoFilter="0" formatColumns="0" formatRows="0" objects="1" scenarios="1" spinCount="100000" saltValue="JZTaHbqwMCyMcbIWZci76WZAOe1iIu3zdATIYiGMNeC7V9FB68SYNYt08rFr1C14G1E9pLpGgApInUbDIJPWcQ==" hashValue="Ib0db//WYzwnlctS1wtWwgqo2xAyvORb+LHuQwmOnXRJ6en5M5YjQ5PuWejwaLP7N+djxQbY3yg26IPW6M4WLA==" algorithmName="SHA-512" password="DACB"/>
  <autoFilter ref="C120:K15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91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Skršín 2022 rozpočet pro VZMR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280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19. 8. 2022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32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34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ROUND((SUM(BE121:BE154)),  2)</f>
        <v>0</v>
      </c>
      <c r="G33" s="37"/>
      <c r="H33" s="37"/>
      <c r="I33" s="154">
        <v>0.20999999999999999</v>
      </c>
      <c r="J33" s="153">
        <f>ROUND(((SUM(BE121:BE154))*I33),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ROUND((SUM(BF121:BF154)),  2)</f>
        <v>0</v>
      </c>
      <c r="G34" s="37"/>
      <c r="H34" s="37"/>
      <c r="I34" s="154">
        <v>0.14999999999999999</v>
      </c>
      <c r="J34" s="153">
        <f>ROUND(((SUM(BF121:BF154))*I34),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ROUND((SUM(BG121:BG154)),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ROUND((SUM(BH121:BH154)),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ROUND((SUM(BI121:BI154)),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Skršín 2022 rozpočet pro VZMR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5c - Skršín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19. 8. 2022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MESSOR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95</v>
      </c>
      <c r="D94" s="175"/>
      <c r="E94" s="175"/>
      <c r="F94" s="175"/>
      <c r="G94" s="175"/>
      <c r="H94" s="175"/>
      <c r="I94" s="175"/>
      <c r="J94" s="176" t="s">
        <v>96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97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98</v>
      </c>
    </row>
    <row r="97" s="9" customFormat="1" ht="24.96" customHeight="1">
      <c r="A97" s="9"/>
      <c r="B97" s="178"/>
      <c r="C97" s="179"/>
      <c r="D97" s="180" t="s">
        <v>99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100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101</v>
      </c>
      <c r="E99" s="187"/>
      <c r="F99" s="187"/>
      <c r="G99" s="187"/>
      <c r="H99" s="187"/>
      <c r="I99" s="187"/>
      <c r="J99" s="188">
        <f>J127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103</v>
      </c>
      <c r="E100" s="187"/>
      <c r="F100" s="187"/>
      <c r="G100" s="187"/>
      <c r="H100" s="187"/>
      <c r="I100" s="187"/>
      <c r="J100" s="188">
        <f>J137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104</v>
      </c>
      <c r="E101" s="187"/>
      <c r="F101" s="187"/>
      <c r="G101" s="187"/>
      <c r="H101" s="187"/>
      <c r="I101" s="187"/>
      <c r="J101" s="188">
        <f>J150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105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Skršín 2022 rozpočet pro VZMR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92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5c - Skršín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19. 8. 2022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>MESSOR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106</v>
      </c>
      <c r="D120" s="193" t="s">
        <v>61</v>
      </c>
      <c r="E120" s="193" t="s">
        <v>57</v>
      </c>
      <c r="F120" s="193" t="s">
        <v>58</v>
      </c>
      <c r="G120" s="193" t="s">
        <v>107</v>
      </c>
      <c r="H120" s="193" t="s">
        <v>108</v>
      </c>
      <c r="I120" s="193" t="s">
        <v>109</v>
      </c>
      <c r="J120" s="193" t="s">
        <v>96</v>
      </c>
      <c r="K120" s="194" t="s">
        <v>110</v>
      </c>
      <c r="L120" s="195"/>
      <c r="M120" s="99" t="s">
        <v>1</v>
      </c>
      <c r="N120" s="100" t="s">
        <v>40</v>
      </c>
      <c r="O120" s="100" t="s">
        <v>111</v>
      </c>
      <c r="P120" s="100" t="s">
        <v>112</v>
      </c>
      <c r="Q120" s="100" t="s">
        <v>113</v>
      </c>
      <c r="R120" s="100" t="s">
        <v>114</v>
      </c>
      <c r="S120" s="100" t="s">
        <v>115</v>
      </c>
      <c r="T120" s="101" t="s">
        <v>116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117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77.272400000000005</v>
      </c>
      <c r="S121" s="103"/>
      <c r="T121" s="199">
        <f>T122</f>
        <v>99.900000000000006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98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75</v>
      </c>
      <c r="E122" s="204" t="s">
        <v>118</v>
      </c>
      <c r="F122" s="204" t="s">
        <v>119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P123+P127+P137+P150</f>
        <v>0</v>
      </c>
      <c r="Q122" s="209"/>
      <c r="R122" s="210">
        <f>R123+R127+R137+R150</f>
        <v>77.272400000000005</v>
      </c>
      <c r="S122" s="209"/>
      <c r="T122" s="211">
        <f>T123+T127+T137+T150</f>
        <v>99.900000000000006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84</v>
      </c>
      <c r="AT122" s="213" t="s">
        <v>75</v>
      </c>
      <c r="AU122" s="213" t="s">
        <v>76</v>
      </c>
      <c r="AY122" s="212" t="s">
        <v>120</v>
      </c>
      <c r="BK122" s="214">
        <f>BK123+BK127+BK137+BK150</f>
        <v>0</v>
      </c>
    </row>
    <row r="123" s="12" customFormat="1" ht="22.8" customHeight="1">
      <c r="A123" s="12"/>
      <c r="B123" s="201"/>
      <c r="C123" s="202"/>
      <c r="D123" s="203" t="s">
        <v>75</v>
      </c>
      <c r="E123" s="215" t="s">
        <v>84</v>
      </c>
      <c r="F123" s="215" t="s">
        <v>121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SUM(P124:P126)</f>
        <v>0</v>
      </c>
      <c r="Q123" s="209"/>
      <c r="R123" s="210">
        <f>SUM(R124:R126)</f>
        <v>0.051799999999999999</v>
      </c>
      <c r="S123" s="209"/>
      <c r="T123" s="211">
        <f>SUM(T124:T126)</f>
        <v>85.100000000000009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84</v>
      </c>
      <c r="AT123" s="213" t="s">
        <v>75</v>
      </c>
      <c r="AU123" s="213" t="s">
        <v>84</v>
      </c>
      <c r="AY123" s="212" t="s">
        <v>120</v>
      </c>
      <c r="BK123" s="214">
        <f>SUM(BK124:BK126)</f>
        <v>0</v>
      </c>
    </row>
    <row r="124" s="2" customFormat="1" ht="21.75" customHeight="1">
      <c r="A124" s="37"/>
      <c r="B124" s="38"/>
      <c r="C124" s="217" t="s">
        <v>84</v>
      </c>
      <c r="D124" s="217" t="s">
        <v>122</v>
      </c>
      <c r="E124" s="218" t="s">
        <v>133</v>
      </c>
      <c r="F124" s="219" t="s">
        <v>134</v>
      </c>
      <c r="G124" s="220" t="s">
        <v>125</v>
      </c>
      <c r="H124" s="221">
        <v>740</v>
      </c>
      <c r="I124" s="222"/>
      <c r="J124" s="223">
        <f>ROUND(I124*H124,2)</f>
        <v>0</v>
      </c>
      <c r="K124" s="219" t="s">
        <v>126</v>
      </c>
      <c r="L124" s="43"/>
      <c r="M124" s="224" t="s">
        <v>1</v>
      </c>
      <c r="N124" s="225" t="s">
        <v>41</v>
      </c>
      <c r="O124" s="90"/>
      <c r="P124" s="226">
        <f>O124*H124</f>
        <v>0</v>
      </c>
      <c r="Q124" s="226">
        <v>6.9999999999999994E-05</v>
      </c>
      <c r="R124" s="226">
        <f>Q124*H124</f>
        <v>0.051799999999999999</v>
      </c>
      <c r="S124" s="226">
        <v>0.11500000000000001</v>
      </c>
      <c r="T124" s="227">
        <f>S124*H124</f>
        <v>85.100000000000009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127</v>
      </c>
      <c r="AT124" s="228" t="s">
        <v>122</v>
      </c>
      <c r="AU124" s="228" t="s">
        <v>86</v>
      </c>
      <c r="AY124" s="16" t="s">
        <v>120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127</v>
      </c>
      <c r="BM124" s="228" t="s">
        <v>281</v>
      </c>
    </row>
    <row r="125" s="2" customFormat="1">
      <c r="A125" s="37"/>
      <c r="B125" s="38"/>
      <c r="C125" s="39"/>
      <c r="D125" s="230" t="s">
        <v>129</v>
      </c>
      <c r="E125" s="39"/>
      <c r="F125" s="231" t="s">
        <v>136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129</v>
      </c>
      <c r="AU125" s="16" t="s">
        <v>86</v>
      </c>
    </row>
    <row r="126" s="13" customFormat="1">
      <c r="A126" s="13"/>
      <c r="B126" s="235"/>
      <c r="C126" s="236"/>
      <c r="D126" s="230" t="s">
        <v>131</v>
      </c>
      <c r="E126" s="237" t="s">
        <v>1</v>
      </c>
      <c r="F126" s="238" t="s">
        <v>282</v>
      </c>
      <c r="G126" s="236"/>
      <c r="H126" s="239">
        <v>740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131</v>
      </c>
      <c r="AU126" s="245" t="s">
        <v>86</v>
      </c>
      <c r="AV126" s="13" t="s">
        <v>86</v>
      </c>
      <c r="AW126" s="13" t="s">
        <v>30</v>
      </c>
      <c r="AX126" s="13" t="s">
        <v>84</v>
      </c>
      <c r="AY126" s="245" t="s">
        <v>120</v>
      </c>
    </row>
    <row r="127" s="12" customFormat="1" ht="22.8" customHeight="1">
      <c r="A127" s="12"/>
      <c r="B127" s="201"/>
      <c r="C127" s="202"/>
      <c r="D127" s="203" t="s">
        <v>75</v>
      </c>
      <c r="E127" s="215" t="s">
        <v>151</v>
      </c>
      <c r="F127" s="215" t="s">
        <v>152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SUM(P128:P136)</f>
        <v>0</v>
      </c>
      <c r="Q127" s="209"/>
      <c r="R127" s="210">
        <f>SUM(R128:R136)</f>
        <v>77.211600000000004</v>
      </c>
      <c r="S127" s="209"/>
      <c r="T127" s="211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84</v>
      </c>
      <c r="AT127" s="213" t="s">
        <v>75</v>
      </c>
      <c r="AU127" s="213" t="s">
        <v>84</v>
      </c>
      <c r="AY127" s="212" t="s">
        <v>120</v>
      </c>
      <c r="BK127" s="214">
        <f>SUM(BK128:BK136)</f>
        <v>0</v>
      </c>
    </row>
    <row r="128" s="2" customFormat="1" ht="16.5" customHeight="1">
      <c r="A128" s="37"/>
      <c r="B128" s="38"/>
      <c r="C128" s="217" t="s">
        <v>86</v>
      </c>
      <c r="D128" s="217" t="s">
        <v>122</v>
      </c>
      <c r="E128" s="218" t="s">
        <v>153</v>
      </c>
      <c r="F128" s="219" t="s">
        <v>154</v>
      </c>
      <c r="G128" s="220" t="s">
        <v>125</v>
      </c>
      <c r="H128" s="221">
        <v>740</v>
      </c>
      <c r="I128" s="222"/>
      <c r="J128" s="223">
        <f>ROUND(I128*H128,2)</f>
        <v>0</v>
      </c>
      <c r="K128" s="219" t="s">
        <v>126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0.10434</v>
      </c>
      <c r="R128" s="226">
        <f>Q128*H128</f>
        <v>77.211600000000004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127</v>
      </c>
      <c r="AT128" s="228" t="s">
        <v>122</v>
      </c>
      <c r="AU128" s="228" t="s">
        <v>86</v>
      </c>
      <c r="AY128" s="16" t="s">
        <v>120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127</v>
      </c>
      <c r="BM128" s="228" t="s">
        <v>283</v>
      </c>
    </row>
    <row r="129" s="2" customFormat="1">
      <c r="A129" s="37"/>
      <c r="B129" s="38"/>
      <c r="C129" s="39"/>
      <c r="D129" s="230" t="s">
        <v>129</v>
      </c>
      <c r="E129" s="39"/>
      <c r="F129" s="231" t="s">
        <v>156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129</v>
      </c>
      <c r="AU129" s="16" t="s">
        <v>86</v>
      </c>
    </row>
    <row r="130" s="13" customFormat="1">
      <c r="A130" s="13"/>
      <c r="B130" s="235"/>
      <c r="C130" s="236"/>
      <c r="D130" s="230" t="s">
        <v>131</v>
      </c>
      <c r="E130" s="237" t="s">
        <v>1</v>
      </c>
      <c r="F130" s="238" t="s">
        <v>282</v>
      </c>
      <c r="G130" s="236"/>
      <c r="H130" s="239">
        <v>740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131</v>
      </c>
      <c r="AU130" s="245" t="s">
        <v>86</v>
      </c>
      <c r="AV130" s="13" t="s">
        <v>86</v>
      </c>
      <c r="AW130" s="13" t="s">
        <v>30</v>
      </c>
      <c r="AX130" s="13" t="s">
        <v>84</v>
      </c>
      <c r="AY130" s="245" t="s">
        <v>120</v>
      </c>
    </row>
    <row r="131" s="2" customFormat="1" ht="16.5" customHeight="1">
      <c r="A131" s="37"/>
      <c r="B131" s="38"/>
      <c r="C131" s="217" t="s">
        <v>138</v>
      </c>
      <c r="D131" s="217" t="s">
        <v>122</v>
      </c>
      <c r="E131" s="218" t="s">
        <v>158</v>
      </c>
      <c r="F131" s="219" t="s">
        <v>159</v>
      </c>
      <c r="G131" s="220" t="s">
        <v>125</v>
      </c>
      <c r="H131" s="221">
        <v>740</v>
      </c>
      <c r="I131" s="222"/>
      <c r="J131" s="223">
        <f>ROUND(I131*H131,2)</f>
        <v>0</v>
      </c>
      <c r="K131" s="219" t="s">
        <v>126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127</v>
      </c>
      <c r="AT131" s="228" t="s">
        <v>122</v>
      </c>
      <c r="AU131" s="228" t="s">
        <v>86</v>
      </c>
      <c r="AY131" s="16" t="s">
        <v>120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127</v>
      </c>
      <c r="BM131" s="228" t="s">
        <v>284</v>
      </c>
    </row>
    <row r="132" s="2" customFormat="1">
      <c r="A132" s="37"/>
      <c r="B132" s="38"/>
      <c r="C132" s="39"/>
      <c r="D132" s="230" t="s">
        <v>129</v>
      </c>
      <c r="E132" s="39"/>
      <c r="F132" s="231" t="s">
        <v>161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129</v>
      </c>
      <c r="AU132" s="16" t="s">
        <v>86</v>
      </c>
    </row>
    <row r="133" s="13" customFormat="1">
      <c r="A133" s="13"/>
      <c r="B133" s="235"/>
      <c r="C133" s="236"/>
      <c r="D133" s="230" t="s">
        <v>131</v>
      </c>
      <c r="E133" s="237" t="s">
        <v>1</v>
      </c>
      <c r="F133" s="238" t="s">
        <v>282</v>
      </c>
      <c r="G133" s="236"/>
      <c r="H133" s="239">
        <v>740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131</v>
      </c>
      <c r="AU133" s="245" t="s">
        <v>86</v>
      </c>
      <c r="AV133" s="13" t="s">
        <v>86</v>
      </c>
      <c r="AW133" s="13" t="s">
        <v>30</v>
      </c>
      <c r="AX133" s="13" t="s">
        <v>84</v>
      </c>
      <c r="AY133" s="245" t="s">
        <v>120</v>
      </c>
    </row>
    <row r="134" s="2" customFormat="1" ht="21.75" customHeight="1">
      <c r="A134" s="37"/>
      <c r="B134" s="38"/>
      <c r="C134" s="217" t="s">
        <v>127</v>
      </c>
      <c r="D134" s="217" t="s">
        <v>122</v>
      </c>
      <c r="E134" s="218" t="s">
        <v>163</v>
      </c>
      <c r="F134" s="219" t="s">
        <v>164</v>
      </c>
      <c r="G134" s="220" t="s">
        <v>125</v>
      </c>
      <c r="H134" s="221">
        <v>740</v>
      </c>
      <c r="I134" s="222"/>
      <c r="J134" s="223">
        <f>ROUND(I134*H134,2)</f>
        <v>0</v>
      </c>
      <c r="K134" s="219" t="s">
        <v>126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127</v>
      </c>
      <c r="AT134" s="228" t="s">
        <v>122</v>
      </c>
      <c r="AU134" s="228" t="s">
        <v>86</v>
      </c>
      <c r="AY134" s="16" t="s">
        <v>120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127</v>
      </c>
      <c r="BM134" s="228" t="s">
        <v>285</v>
      </c>
    </row>
    <row r="135" s="2" customFormat="1">
      <c r="A135" s="37"/>
      <c r="B135" s="38"/>
      <c r="C135" s="39"/>
      <c r="D135" s="230" t="s">
        <v>129</v>
      </c>
      <c r="E135" s="39"/>
      <c r="F135" s="231" t="s">
        <v>166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129</v>
      </c>
      <c r="AU135" s="16" t="s">
        <v>86</v>
      </c>
    </row>
    <row r="136" s="13" customFormat="1">
      <c r="A136" s="13"/>
      <c r="B136" s="235"/>
      <c r="C136" s="236"/>
      <c r="D136" s="230" t="s">
        <v>131</v>
      </c>
      <c r="E136" s="237" t="s">
        <v>1</v>
      </c>
      <c r="F136" s="238" t="s">
        <v>282</v>
      </c>
      <c r="G136" s="236"/>
      <c r="H136" s="239">
        <v>740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131</v>
      </c>
      <c r="AU136" s="245" t="s">
        <v>86</v>
      </c>
      <c r="AV136" s="13" t="s">
        <v>86</v>
      </c>
      <c r="AW136" s="13" t="s">
        <v>30</v>
      </c>
      <c r="AX136" s="13" t="s">
        <v>84</v>
      </c>
      <c r="AY136" s="245" t="s">
        <v>120</v>
      </c>
    </row>
    <row r="137" s="12" customFormat="1" ht="22.8" customHeight="1">
      <c r="A137" s="12"/>
      <c r="B137" s="201"/>
      <c r="C137" s="202"/>
      <c r="D137" s="203" t="s">
        <v>75</v>
      </c>
      <c r="E137" s="215" t="s">
        <v>173</v>
      </c>
      <c r="F137" s="215" t="s">
        <v>179</v>
      </c>
      <c r="G137" s="202"/>
      <c r="H137" s="202"/>
      <c r="I137" s="205"/>
      <c r="J137" s="216">
        <f>BK137</f>
        <v>0</v>
      </c>
      <c r="K137" s="202"/>
      <c r="L137" s="207"/>
      <c r="M137" s="208"/>
      <c r="N137" s="209"/>
      <c r="O137" s="209"/>
      <c r="P137" s="210">
        <f>SUM(P138:P149)</f>
        <v>0</v>
      </c>
      <c r="Q137" s="209"/>
      <c r="R137" s="210">
        <f>SUM(R138:R149)</f>
        <v>0.0089999999999999993</v>
      </c>
      <c r="S137" s="209"/>
      <c r="T137" s="211">
        <f>SUM(T138:T149)</f>
        <v>14.800000000000001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84</v>
      </c>
      <c r="AT137" s="213" t="s">
        <v>75</v>
      </c>
      <c r="AU137" s="213" t="s">
        <v>84</v>
      </c>
      <c r="AY137" s="212" t="s">
        <v>120</v>
      </c>
      <c r="BK137" s="214">
        <f>SUM(BK138:BK149)</f>
        <v>0</v>
      </c>
    </row>
    <row r="138" s="2" customFormat="1" ht="16.5" customHeight="1">
      <c r="A138" s="37"/>
      <c r="B138" s="38"/>
      <c r="C138" s="217" t="s">
        <v>151</v>
      </c>
      <c r="D138" s="217" t="s">
        <v>122</v>
      </c>
      <c r="E138" s="218" t="s">
        <v>198</v>
      </c>
      <c r="F138" s="219" t="s">
        <v>199</v>
      </c>
      <c r="G138" s="220" t="s">
        <v>141</v>
      </c>
      <c r="H138" s="221">
        <v>15</v>
      </c>
      <c r="I138" s="222"/>
      <c r="J138" s="223">
        <f>ROUND(I138*H138,2)</f>
        <v>0</v>
      </c>
      <c r="K138" s="219" t="s">
        <v>126</v>
      </c>
      <c r="L138" s="43"/>
      <c r="M138" s="224" t="s">
        <v>1</v>
      </c>
      <c r="N138" s="225" t="s">
        <v>41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127</v>
      </c>
      <c r="AT138" s="228" t="s">
        <v>122</v>
      </c>
      <c r="AU138" s="228" t="s">
        <v>86</v>
      </c>
      <c r="AY138" s="16" t="s">
        <v>120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127</v>
      </c>
      <c r="BM138" s="228" t="s">
        <v>286</v>
      </c>
    </row>
    <row r="139" s="2" customFormat="1">
      <c r="A139" s="37"/>
      <c r="B139" s="38"/>
      <c r="C139" s="39"/>
      <c r="D139" s="230" t="s">
        <v>129</v>
      </c>
      <c r="E139" s="39"/>
      <c r="F139" s="231" t="s">
        <v>201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129</v>
      </c>
      <c r="AU139" s="16" t="s">
        <v>86</v>
      </c>
    </row>
    <row r="140" s="13" customFormat="1">
      <c r="A140" s="13"/>
      <c r="B140" s="235"/>
      <c r="C140" s="236"/>
      <c r="D140" s="230" t="s">
        <v>131</v>
      </c>
      <c r="E140" s="237" t="s">
        <v>1</v>
      </c>
      <c r="F140" s="238" t="s">
        <v>287</v>
      </c>
      <c r="G140" s="236"/>
      <c r="H140" s="239">
        <v>15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131</v>
      </c>
      <c r="AU140" s="245" t="s">
        <v>86</v>
      </c>
      <c r="AV140" s="13" t="s">
        <v>86</v>
      </c>
      <c r="AW140" s="13" t="s">
        <v>30</v>
      </c>
      <c r="AX140" s="13" t="s">
        <v>84</v>
      </c>
      <c r="AY140" s="245" t="s">
        <v>120</v>
      </c>
    </row>
    <row r="141" s="2" customFormat="1" ht="21.75" customHeight="1">
      <c r="A141" s="37"/>
      <c r="B141" s="38"/>
      <c r="C141" s="217" t="s">
        <v>157</v>
      </c>
      <c r="D141" s="217" t="s">
        <v>122</v>
      </c>
      <c r="E141" s="218" t="s">
        <v>206</v>
      </c>
      <c r="F141" s="219" t="s">
        <v>207</v>
      </c>
      <c r="G141" s="220" t="s">
        <v>141</v>
      </c>
      <c r="H141" s="221">
        <v>15</v>
      </c>
      <c r="I141" s="222"/>
      <c r="J141" s="223">
        <f>ROUND(I141*H141,2)</f>
        <v>0</v>
      </c>
      <c r="K141" s="219" t="s">
        <v>126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0.00059999999999999995</v>
      </c>
      <c r="R141" s="226">
        <f>Q141*H141</f>
        <v>0.0089999999999999993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127</v>
      </c>
      <c r="AT141" s="228" t="s">
        <v>122</v>
      </c>
      <c r="AU141" s="228" t="s">
        <v>86</v>
      </c>
      <c r="AY141" s="16" t="s">
        <v>120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127</v>
      </c>
      <c r="BM141" s="228" t="s">
        <v>288</v>
      </c>
    </row>
    <row r="142" s="2" customFormat="1">
      <c r="A142" s="37"/>
      <c r="B142" s="38"/>
      <c r="C142" s="39"/>
      <c r="D142" s="230" t="s">
        <v>129</v>
      </c>
      <c r="E142" s="39"/>
      <c r="F142" s="231" t="s">
        <v>209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129</v>
      </c>
      <c r="AU142" s="16" t="s">
        <v>86</v>
      </c>
    </row>
    <row r="143" s="13" customFormat="1">
      <c r="A143" s="13"/>
      <c r="B143" s="235"/>
      <c r="C143" s="236"/>
      <c r="D143" s="230" t="s">
        <v>131</v>
      </c>
      <c r="E143" s="237" t="s">
        <v>1</v>
      </c>
      <c r="F143" s="238" t="s">
        <v>287</v>
      </c>
      <c r="G143" s="236"/>
      <c r="H143" s="239">
        <v>15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131</v>
      </c>
      <c r="AU143" s="245" t="s">
        <v>86</v>
      </c>
      <c r="AV143" s="13" t="s">
        <v>86</v>
      </c>
      <c r="AW143" s="13" t="s">
        <v>30</v>
      </c>
      <c r="AX143" s="13" t="s">
        <v>84</v>
      </c>
      <c r="AY143" s="245" t="s">
        <v>120</v>
      </c>
    </row>
    <row r="144" s="2" customFormat="1" ht="16.5" customHeight="1">
      <c r="A144" s="37"/>
      <c r="B144" s="38"/>
      <c r="C144" s="217" t="s">
        <v>162</v>
      </c>
      <c r="D144" s="217" t="s">
        <v>122</v>
      </c>
      <c r="E144" s="218" t="s">
        <v>210</v>
      </c>
      <c r="F144" s="219" t="s">
        <v>211</v>
      </c>
      <c r="G144" s="220" t="s">
        <v>141</v>
      </c>
      <c r="H144" s="221">
        <v>15</v>
      </c>
      <c r="I144" s="222"/>
      <c r="J144" s="223">
        <f>ROUND(I144*H144,2)</f>
        <v>0</v>
      </c>
      <c r="K144" s="219" t="s">
        <v>126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127</v>
      </c>
      <c r="AT144" s="228" t="s">
        <v>122</v>
      </c>
      <c r="AU144" s="228" t="s">
        <v>86</v>
      </c>
      <c r="AY144" s="16" t="s">
        <v>120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84</v>
      </c>
      <c r="BK144" s="229">
        <f>ROUND(I144*H144,2)</f>
        <v>0</v>
      </c>
      <c r="BL144" s="16" t="s">
        <v>127</v>
      </c>
      <c r="BM144" s="228" t="s">
        <v>289</v>
      </c>
    </row>
    <row r="145" s="2" customFormat="1">
      <c r="A145" s="37"/>
      <c r="B145" s="38"/>
      <c r="C145" s="39"/>
      <c r="D145" s="230" t="s">
        <v>129</v>
      </c>
      <c r="E145" s="39"/>
      <c r="F145" s="231" t="s">
        <v>213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129</v>
      </c>
      <c r="AU145" s="16" t="s">
        <v>86</v>
      </c>
    </row>
    <row r="146" s="13" customFormat="1">
      <c r="A146" s="13"/>
      <c r="B146" s="235"/>
      <c r="C146" s="236"/>
      <c r="D146" s="230" t="s">
        <v>131</v>
      </c>
      <c r="E146" s="237" t="s">
        <v>1</v>
      </c>
      <c r="F146" s="238" t="s">
        <v>287</v>
      </c>
      <c r="G146" s="236"/>
      <c r="H146" s="239">
        <v>15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131</v>
      </c>
      <c r="AU146" s="245" t="s">
        <v>86</v>
      </c>
      <c r="AV146" s="13" t="s">
        <v>86</v>
      </c>
      <c r="AW146" s="13" t="s">
        <v>30</v>
      </c>
      <c r="AX146" s="13" t="s">
        <v>84</v>
      </c>
      <c r="AY146" s="245" t="s">
        <v>120</v>
      </c>
    </row>
    <row r="147" s="2" customFormat="1" ht="16.5" customHeight="1">
      <c r="A147" s="37"/>
      <c r="B147" s="38"/>
      <c r="C147" s="217" t="s">
        <v>167</v>
      </c>
      <c r="D147" s="217" t="s">
        <v>122</v>
      </c>
      <c r="E147" s="218" t="s">
        <v>235</v>
      </c>
      <c r="F147" s="219" t="s">
        <v>236</v>
      </c>
      <c r="G147" s="220" t="s">
        <v>125</v>
      </c>
      <c r="H147" s="221">
        <v>740</v>
      </c>
      <c r="I147" s="222"/>
      <c r="J147" s="223">
        <f>ROUND(I147*H147,2)</f>
        <v>0</v>
      </c>
      <c r="K147" s="219" t="s">
        <v>126</v>
      </c>
      <c r="L147" s="43"/>
      <c r="M147" s="224" t="s">
        <v>1</v>
      </c>
      <c r="N147" s="225" t="s">
        <v>41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0.02</v>
      </c>
      <c r="T147" s="227">
        <f>S147*H147</f>
        <v>14.800000000000001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127</v>
      </c>
      <c r="AT147" s="228" t="s">
        <v>122</v>
      </c>
      <c r="AU147" s="228" t="s">
        <v>86</v>
      </c>
      <c r="AY147" s="16" t="s">
        <v>120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84</v>
      </c>
      <c r="BK147" s="229">
        <f>ROUND(I147*H147,2)</f>
        <v>0</v>
      </c>
      <c r="BL147" s="16" t="s">
        <v>127</v>
      </c>
      <c r="BM147" s="228" t="s">
        <v>290</v>
      </c>
    </row>
    <row r="148" s="2" customFormat="1">
      <c r="A148" s="37"/>
      <c r="B148" s="38"/>
      <c r="C148" s="39"/>
      <c r="D148" s="230" t="s">
        <v>129</v>
      </c>
      <c r="E148" s="39"/>
      <c r="F148" s="231" t="s">
        <v>238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129</v>
      </c>
      <c r="AU148" s="16" t="s">
        <v>86</v>
      </c>
    </row>
    <row r="149" s="13" customFormat="1">
      <c r="A149" s="13"/>
      <c r="B149" s="235"/>
      <c r="C149" s="236"/>
      <c r="D149" s="230" t="s">
        <v>131</v>
      </c>
      <c r="E149" s="237" t="s">
        <v>1</v>
      </c>
      <c r="F149" s="238" t="s">
        <v>282</v>
      </c>
      <c r="G149" s="236"/>
      <c r="H149" s="239">
        <v>740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131</v>
      </c>
      <c r="AU149" s="245" t="s">
        <v>86</v>
      </c>
      <c r="AV149" s="13" t="s">
        <v>86</v>
      </c>
      <c r="AW149" s="13" t="s">
        <v>30</v>
      </c>
      <c r="AX149" s="13" t="s">
        <v>84</v>
      </c>
      <c r="AY149" s="245" t="s">
        <v>120</v>
      </c>
    </row>
    <row r="150" s="12" customFormat="1" ht="22.8" customHeight="1">
      <c r="A150" s="12"/>
      <c r="B150" s="201"/>
      <c r="C150" s="202"/>
      <c r="D150" s="203" t="s">
        <v>75</v>
      </c>
      <c r="E150" s="215" t="s">
        <v>248</v>
      </c>
      <c r="F150" s="215" t="s">
        <v>249</v>
      </c>
      <c r="G150" s="202"/>
      <c r="H150" s="202"/>
      <c r="I150" s="205"/>
      <c r="J150" s="216">
        <f>BK150</f>
        <v>0</v>
      </c>
      <c r="K150" s="202"/>
      <c r="L150" s="207"/>
      <c r="M150" s="208"/>
      <c r="N150" s="209"/>
      <c r="O150" s="209"/>
      <c r="P150" s="210">
        <f>SUM(P151:P154)</f>
        <v>0</v>
      </c>
      <c r="Q150" s="209"/>
      <c r="R150" s="210">
        <f>SUM(R151:R154)</f>
        <v>0</v>
      </c>
      <c r="S150" s="209"/>
      <c r="T150" s="211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2" t="s">
        <v>84</v>
      </c>
      <c r="AT150" s="213" t="s">
        <v>75</v>
      </c>
      <c r="AU150" s="213" t="s">
        <v>84</v>
      </c>
      <c r="AY150" s="212" t="s">
        <v>120</v>
      </c>
      <c r="BK150" s="214">
        <f>SUM(BK151:BK154)</f>
        <v>0</v>
      </c>
    </row>
    <row r="151" s="2" customFormat="1" ht="24.15" customHeight="1">
      <c r="A151" s="37"/>
      <c r="B151" s="38"/>
      <c r="C151" s="217" t="s">
        <v>173</v>
      </c>
      <c r="D151" s="217" t="s">
        <v>122</v>
      </c>
      <c r="E151" s="218" t="s">
        <v>258</v>
      </c>
      <c r="F151" s="219" t="s">
        <v>259</v>
      </c>
      <c r="G151" s="220" t="s">
        <v>253</v>
      </c>
      <c r="H151" s="221">
        <v>99.900000000000006</v>
      </c>
      <c r="I151" s="222"/>
      <c r="J151" s="223">
        <f>ROUND(I151*H151,2)</f>
        <v>0</v>
      </c>
      <c r="K151" s="219" t="s">
        <v>126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127</v>
      </c>
      <c r="AT151" s="228" t="s">
        <v>122</v>
      </c>
      <c r="AU151" s="228" t="s">
        <v>86</v>
      </c>
      <c r="AY151" s="16" t="s">
        <v>120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127</v>
      </c>
      <c r="BM151" s="228" t="s">
        <v>291</v>
      </c>
    </row>
    <row r="152" s="2" customFormat="1">
      <c r="A152" s="37"/>
      <c r="B152" s="38"/>
      <c r="C152" s="39"/>
      <c r="D152" s="230" t="s">
        <v>129</v>
      </c>
      <c r="E152" s="39"/>
      <c r="F152" s="231" t="s">
        <v>259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129</v>
      </c>
      <c r="AU152" s="16" t="s">
        <v>86</v>
      </c>
    </row>
    <row r="153" s="2" customFormat="1" ht="16.5" customHeight="1">
      <c r="A153" s="37"/>
      <c r="B153" s="38"/>
      <c r="C153" s="217" t="s">
        <v>180</v>
      </c>
      <c r="D153" s="217" t="s">
        <v>122</v>
      </c>
      <c r="E153" s="218" t="s">
        <v>263</v>
      </c>
      <c r="F153" s="219" t="s">
        <v>264</v>
      </c>
      <c r="G153" s="220" t="s">
        <v>253</v>
      </c>
      <c r="H153" s="221">
        <v>99.900000000000006</v>
      </c>
      <c r="I153" s="222"/>
      <c r="J153" s="223">
        <f>ROUND(I153*H153,2)</f>
        <v>0</v>
      </c>
      <c r="K153" s="219" t="s">
        <v>1</v>
      </c>
      <c r="L153" s="43"/>
      <c r="M153" s="224" t="s">
        <v>1</v>
      </c>
      <c r="N153" s="225" t="s">
        <v>41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127</v>
      </c>
      <c r="AT153" s="228" t="s">
        <v>122</v>
      </c>
      <c r="AU153" s="228" t="s">
        <v>86</v>
      </c>
      <c r="AY153" s="16" t="s">
        <v>120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84</v>
      </c>
      <c r="BK153" s="229">
        <f>ROUND(I153*H153,2)</f>
        <v>0</v>
      </c>
      <c r="BL153" s="16" t="s">
        <v>127</v>
      </c>
      <c r="BM153" s="228" t="s">
        <v>292</v>
      </c>
    </row>
    <row r="154" s="2" customFormat="1">
      <c r="A154" s="37"/>
      <c r="B154" s="38"/>
      <c r="C154" s="39"/>
      <c r="D154" s="230" t="s">
        <v>129</v>
      </c>
      <c r="E154" s="39"/>
      <c r="F154" s="231" t="s">
        <v>266</v>
      </c>
      <c r="G154" s="39"/>
      <c r="H154" s="39"/>
      <c r="I154" s="232"/>
      <c r="J154" s="39"/>
      <c r="K154" s="39"/>
      <c r="L154" s="43"/>
      <c r="M154" s="267"/>
      <c r="N154" s="268"/>
      <c r="O154" s="269"/>
      <c r="P154" s="269"/>
      <c r="Q154" s="269"/>
      <c r="R154" s="269"/>
      <c r="S154" s="269"/>
      <c r="T154" s="270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129</v>
      </c>
      <c r="AU154" s="16" t="s">
        <v>86</v>
      </c>
    </row>
    <row r="155" s="2" customFormat="1" ht="6.96" customHeight="1">
      <c r="A155" s="37"/>
      <c r="B155" s="65"/>
      <c r="C155" s="66"/>
      <c r="D155" s="66"/>
      <c r="E155" s="66"/>
      <c r="F155" s="66"/>
      <c r="G155" s="66"/>
      <c r="H155" s="66"/>
      <c r="I155" s="66"/>
      <c r="J155" s="66"/>
      <c r="K155" s="66"/>
      <c r="L155" s="43"/>
      <c r="M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</sheetData>
  <sheetProtection sheet="1" autoFilter="0" formatColumns="0" formatRows="0" objects="1" scenarios="1" spinCount="100000" saltValue="eEcaX78fE2VQP4GO+epnbXdsrZds9Mu13e8LhjOKcjoTVMWVuX1APXJQYofxNoRK/DqrEiVkJ8DYWfQqeNFZHQ==" hashValue="Z+jNlymhkSqEMlxlE76G+BMnzeZ62odhl5B2xRmroUASY/1jfyqeHwdsUKS2HHyI98dVwqIBzcke9EeTAR2bCg==" algorithmName="SHA-512" password="DACB"/>
  <autoFilter ref="C120:K15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DESKTOP-JJA4DNO\MESSOR COMPANY</dc:creator>
  <cp:lastModifiedBy>DESKTOP-JJA4DNO\MESSOR COMPANY</cp:lastModifiedBy>
  <dcterms:created xsi:type="dcterms:W3CDTF">2022-08-23T12:11:18Z</dcterms:created>
  <dcterms:modified xsi:type="dcterms:W3CDTF">2022-08-23T12:11:25Z</dcterms:modified>
</cp:coreProperties>
</file>