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01. MESSOR\01. ZAKÁZKY\22033_Chrámce rozpočet pro VZMR\VV_RO\"/>
    </mc:Choice>
  </mc:AlternateContent>
  <bookViews>
    <workbookView xWindow="0" yWindow="0" windowWidth="0" windowHeight="0"/>
  </bookViews>
  <sheets>
    <sheet name="Rekapitulace stavby" sheetId="1" r:id="rId1"/>
    <sheet name="1c - Chrámce" sheetId="2" r:id="rId2"/>
    <sheet name="3c - Chrámce" sheetId="3" r:id="rId3"/>
    <sheet name="4c - Chrámce" sheetId="4" r:id="rId4"/>
    <sheet name="5c - Chrámce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'1c - Chrámce'!$C$120:$K$154</definedName>
    <definedName name="_xlnm.Print_Area" localSheetId="1">'1c - Chrámce'!$C$4:$J$39,'1c - Chrámce'!$C$50:$J$76,'1c - Chrámce'!$C$82:$J$102,'1c - Chrámce'!$C$108:$K$154</definedName>
    <definedName name="_xlnm.Print_Titles" localSheetId="1">'1c - Chrámce'!$120:$120</definedName>
    <definedName name="_xlnm._FilterDatabase" localSheetId="2" hidden="1">'3c - Chrámce'!$C$120:$K$171</definedName>
    <definedName name="_xlnm.Print_Area" localSheetId="2">'3c - Chrámce'!$C$4:$J$39,'3c - Chrámce'!$C$50:$J$76,'3c - Chrámce'!$C$82:$J$102,'3c - Chrámce'!$C$108:$K$171</definedName>
    <definedName name="_xlnm.Print_Titles" localSheetId="2">'3c - Chrámce'!$120:$120</definedName>
    <definedName name="_xlnm._FilterDatabase" localSheetId="3" hidden="1">'4c - Chrámce'!$C$120:$K$172</definedName>
    <definedName name="_xlnm.Print_Area" localSheetId="3">'4c - Chrámce'!$C$4:$J$39,'4c - Chrámce'!$C$50:$J$76,'4c - Chrámce'!$C$82:$J$102,'4c - Chrámce'!$C$108:$K$172</definedName>
    <definedName name="_xlnm.Print_Titles" localSheetId="3">'4c - Chrámce'!$120:$120</definedName>
    <definedName name="_xlnm._FilterDatabase" localSheetId="4" hidden="1">'5c - Chrámce'!$C$120:$K$154</definedName>
    <definedName name="_xlnm.Print_Area" localSheetId="4">'5c - Chrámce'!$C$4:$J$39,'5c - Chrámce'!$C$50:$J$76,'5c - Chrámce'!$C$82:$J$102,'5c - Chrámce'!$C$108:$K$154</definedName>
    <definedName name="_xlnm.Print_Titles" localSheetId="4">'5c - Chrámce'!$120:$120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8"/>
  <c r="F115"/>
  <c r="E113"/>
  <c r="J92"/>
  <c r="F89"/>
  <c r="E87"/>
  <c r="J21"/>
  <c r="E21"/>
  <c r="J117"/>
  <c r="J20"/>
  <c r="J18"/>
  <c r="E18"/>
  <c r="F92"/>
  <c r="J17"/>
  <c r="J15"/>
  <c r="E15"/>
  <c r="F91"/>
  <c r="J14"/>
  <c r="J12"/>
  <c r="J89"/>
  <c r="E7"/>
  <c r="E85"/>
  <c i="4" r="J37"/>
  <c r="J36"/>
  <c i="1" r="AY97"/>
  <c i="4" r="J35"/>
  <c i="1" r="AX97"/>
  <c i="4"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F115"/>
  <c r="E113"/>
  <c r="J92"/>
  <c r="F89"/>
  <c r="E87"/>
  <c r="J21"/>
  <c r="E21"/>
  <c r="J91"/>
  <c r="J20"/>
  <c r="J18"/>
  <c r="E18"/>
  <c r="F118"/>
  <c r="J17"/>
  <c r="J15"/>
  <c r="E15"/>
  <c r="F117"/>
  <c r="J14"/>
  <c r="J12"/>
  <c r="J89"/>
  <c r="E7"/>
  <c r="E85"/>
  <c i="3" r="J37"/>
  <c r="J36"/>
  <c i="1" r="AY96"/>
  <c i="3" r="J35"/>
  <c i="1" r="AX96"/>
  <c i="3"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F115"/>
  <c r="E113"/>
  <c r="J92"/>
  <c r="F89"/>
  <c r="E87"/>
  <c r="J21"/>
  <c r="E21"/>
  <c r="J117"/>
  <c r="J20"/>
  <c r="J18"/>
  <c r="E18"/>
  <c r="F92"/>
  <c r="J17"/>
  <c r="J15"/>
  <c r="E15"/>
  <c r="F117"/>
  <c r="J14"/>
  <c r="J12"/>
  <c r="J89"/>
  <c r="E7"/>
  <c r="E85"/>
  <c i="2" r="J37"/>
  <c r="J36"/>
  <c i="1" r="AY95"/>
  <c i="2" r="J35"/>
  <c i="1" r="AX95"/>
  <c i="2"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J118"/>
  <c r="F115"/>
  <c r="E113"/>
  <c r="J92"/>
  <c r="F89"/>
  <c r="E87"/>
  <c r="J21"/>
  <c r="E21"/>
  <c r="J117"/>
  <c r="J20"/>
  <c r="J18"/>
  <c r="E18"/>
  <c r="F118"/>
  <c r="J17"/>
  <c r="J15"/>
  <c r="E15"/>
  <c r="F117"/>
  <c r="J14"/>
  <c r="J12"/>
  <c r="J115"/>
  <c r="E7"/>
  <c r="E111"/>
  <c i="1" r="L90"/>
  <c r="AM90"/>
  <c r="AM89"/>
  <c r="L89"/>
  <c r="AM87"/>
  <c r="L87"/>
  <c r="L85"/>
  <c r="L84"/>
  <c i="2" r="BK153"/>
  <c r="BK141"/>
  <c r="BK128"/>
  <c i="3" r="J167"/>
  <c r="J164"/>
  <c r="J134"/>
  <c r="BK127"/>
  <c i="4" r="BK165"/>
  <c r="BK155"/>
  <c r="BK149"/>
  <c r="BK158"/>
  <c i="5" r="BK124"/>
  <c r="J147"/>
  <c r="J153"/>
  <c i="2" r="BK144"/>
  <c r="BK134"/>
  <c r="BK124"/>
  <c i="3" r="BK147"/>
  <c r="BK157"/>
  <c r="J140"/>
  <c r="J151"/>
  <c i="4" r="J149"/>
  <c r="J171"/>
  <c r="J133"/>
  <c i="5" r="J144"/>
  <c r="J131"/>
  <c i="2" r="BK147"/>
  <c r="BK131"/>
  <c i="3" r="BK144"/>
  <c r="BK137"/>
  <c r="J144"/>
  <c r="BK151"/>
  <c r="BK134"/>
  <c i="4" r="J140"/>
  <c r="BK129"/>
  <c r="J136"/>
  <c r="J127"/>
  <c i="5" r="J128"/>
  <c r="J134"/>
  <c r="BK131"/>
  <c i="2" r="J147"/>
  <c r="J138"/>
  <c i="1" r="AS94"/>
  <c i="3" r="BK164"/>
  <c r="BK149"/>
  <c i="4" r="BK146"/>
  <c r="BK168"/>
  <c r="J129"/>
  <c i="5" r="BK141"/>
  <c r="BK134"/>
  <c i="2" r="J144"/>
  <c r="J131"/>
  <c i="3" r="BK140"/>
  <c r="J149"/>
  <c r="J154"/>
  <c r="J137"/>
  <c r="J127"/>
  <c i="4" r="J124"/>
  <c r="BK127"/>
  <c r="BK124"/>
  <c r="J146"/>
  <c i="5" r="J151"/>
  <c r="BK138"/>
  <c i="2" r="BK151"/>
  <c r="BK138"/>
  <c r="J124"/>
  <c i="3" r="BK170"/>
  <c r="J170"/>
  <c r="J124"/>
  <c r="BK130"/>
  <c i="4" r="BK171"/>
  <c r="J143"/>
  <c r="J165"/>
  <c r="BK140"/>
  <c i="5" r="BK147"/>
  <c r="J141"/>
  <c r="J124"/>
  <c i="2" r="J151"/>
  <c r="J134"/>
  <c i="3" r="BK154"/>
  <c r="J160"/>
  <c r="J157"/>
  <c r="BK160"/>
  <c i="4" r="BK143"/>
  <c r="J158"/>
  <c r="J161"/>
  <c r="J155"/>
  <c r="BK136"/>
  <c i="5" r="BK151"/>
  <c r="BK144"/>
  <c i="2" r="J153"/>
  <c r="J141"/>
  <c r="J128"/>
  <c i="3" r="J130"/>
  <c r="BK124"/>
  <c r="J147"/>
  <c r="BK167"/>
  <c i="4" r="BK161"/>
  <c r="J168"/>
  <c r="BK133"/>
  <c i="5" r="BK128"/>
  <c r="BK153"/>
  <c r="J138"/>
  <c i="2" l="1" r="T150"/>
  <c i="3" r="P123"/>
  <c r="T143"/>
  <c i="4" r="P123"/>
  <c i="2" r="P127"/>
  <c r="P122"/>
  <c r="P121"/>
  <c i="1" r="AU95"/>
  <c i="2" r="P150"/>
  <c i="3" r="T123"/>
  <c r="T133"/>
  <c r="P163"/>
  <c i="4" r="BK132"/>
  <c r="J132"/>
  <c r="J99"/>
  <c r="T132"/>
  <c r="T164"/>
  <c i="2" r="R127"/>
  <c r="R122"/>
  <c r="R121"/>
  <c r="BK150"/>
  <c r="J150"/>
  <c r="J101"/>
  <c i="3" r="BK143"/>
  <c r="J143"/>
  <c r="J100"/>
  <c i="4" r="R132"/>
  <c r="P164"/>
  <c i="2" r="P137"/>
  <c i="3" r="R123"/>
  <c r="R133"/>
  <c r="BK163"/>
  <c r="J163"/>
  <c r="J101"/>
  <c i="4" r="R123"/>
  <c r="T139"/>
  <c i="2" r="R137"/>
  <c i="3" r="BK133"/>
  <c r="J133"/>
  <c r="J99"/>
  <c r="T163"/>
  <c i="4" r="P139"/>
  <c i="2" r="BK127"/>
  <c r="J127"/>
  <c r="J99"/>
  <c r="T137"/>
  <c i="3" r="R143"/>
  <c i="4" r="T123"/>
  <c r="T122"/>
  <c r="T121"/>
  <c r="P132"/>
  <c r="BK164"/>
  <c r="J164"/>
  <c r="J101"/>
  <c i="5" r="R127"/>
  <c r="R122"/>
  <c r="R121"/>
  <c i="2" r="BK137"/>
  <c r="J137"/>
  <c r="J100"/>
  <c i="3" r="BK123"/>
  <c r="J123"/>
  <c r="J98"/>
  <c r="P133"/>
  <c r="R163"/>
  <c i="4" r="BK123"/>
  <c r="J123"/>
  <c r="J98"/>
  <c r="R139"/>
  <c i="5" r="T127"/>
  <c r="T122"/>
  <c r="T121"/>
  <c r="T137"/>
  <c i="2" r="T127"/>
  <c r="T122"/>
  <c r="T121"/>
  <c r="R150"/>
  <c i="3" r="P143"/>
  <c i="4" r="BK139"/>
  <c r="J139"/>
  <c r="J100"/>
  <c r="R164"/>
  <c i="5" r="BK127"/>
  <c r="J127"/>
  <c r="J99"/>
  <c r="P127"/>
  <c r="P122"/>
  <c r="P121"/>
  <c i="1" r="AU98"/>
  <c i="5" r="BK137"/>
  <c r="J137"/>
  <c r="J100"/>
  <c r="P137"/>
  <c r="R137"/>
  <c r="BK150"/>
  <c r="J150"/>
  <c r="J101"/>
  <c r="P150"/>
  <c r="R150"/>
  <c r="T150"/>
  <c i="2" r="BK123"/>
  <c r="J123"/>
  <c r="J98"/>
  <c i="5" r="BK123"/>
  <c r="J123"/>
  <c r="J98"/>
  <c i="4" r="BK122"/>
  <c r="J122"/>
  <c r="J97"/>
  <c i="5" r="J91"/>
  <c r="J115"/>
  <c r="BE124"/>
  <c r="F117"/>
  <c r="BE144"/>
  <c r="BE128"/>
  <c r="BE134"/>
  <c r="BE141"/>
  <c r="BE153"/>
  <c r="E111"/>
  <c r="F118"/>
  <c r="BE131"/>
  <c r="BE138"/>
  <c r="BE147"/>
  <c r="BE151"/>
  <c i="4" r="E111"/>
  <c r="BE165"/>
  <c r="J117"/>
  <c r="BE127"/>
  <c r="BE129"/>
  <c r="BE146"/>
  <c r="BE124"/>
  <c r="BE143"/>
  <c r="BE171"/>
  <c r="F91"/>
  <c r="F92"/>
  <c r="BE140"/>
  <c r="BE155"/>
  <c r="J115"/>
  <c r="BE136"/>
  <c r="BE158"/>
  <c r="BE161"/>
  <c r="BE133"/>
  <c r="BE149"/>
  <c r="BE168"/>
  <c i="3" r="BE140"/>
  <c i="2" r="BK122"/>
  <c r="J122"/>
  <c r="J97"/>
  <c i="3" r="J91"/>
  <c r="E111"/>
  <c r="F118"/>
  <c r="BE147"/>
  <c r="BE170"/>
  <c r="BE144"/>
  <c r="J115"/>
  <c r="BE127"/>
  <c r="BE130"/>
  <c r="BE137"/>
  <c r="BE160"/>
  <c r="F91"/>
  <c r="BE124"/>
  <c r="BE167"/>
  <c r="BE134"/>
  <c r="BE154"/>
  <c r="BE149"/>
  <c r="BE151"/>
  <c r="BE157"/>
  <c r="BE164"/>
  <c i="2" r="E85"/>
  <c r="J89"/>
  <c r="F91"/>
  <c r="J91"/>
  <c r="F92"/>
  <c r="BE124"/>
  <c r="BE128"/>
  <c r="BE131"/>
  <c r="BE134"/>
  <c r="BE138"/>
  <c r="BE141"/>
  <c r="BE144"/>
  <c r="BE147"/>
  <c r="BE151"/>
  <c r="BE153"/>
  <c r="F34"/>
  <c i="1" r="BA95"/>
  <c i="3" r="F35"/>
  <c i="1" r="BB96"/>
  <c i="5" r="F34"/>
  <c i="1" r="BA98"/>
  <c i="2" r="F37"/>
  <c i="1" r="BD95"/>
  <c i="3" r="J34"/>
  <c i="1" r="AW96"/>
  <c i="4" r="F35"/>
  <c i="1" r="BB97"/>
  <c i="5" r="F37"/>
  <c i="1" r="BD98"/>
  <c i="2" r="F36"/>
  <c i="1" r="BC95"/>
  <c i="4" r="J34"/>
  <c i="1" r="AW97"/>
  <c i="5" r="J34"/>
  <c i="1" r="AW98"/>
  <c i="2" r="F35"/>
  <c i="1" r="BB95"/>
  <c i="4" r="F36"/>
  <c i="1" r="BC97"/>
  <c i="3" r="F34"/>
  <c i="1" r="BA96"/>
  <c i="4" r="F34"/>
  <c i="1" r="BA97"/>
  <c i="5" r="F35"/>
  <c i="1" r="BB98"/>
  <c i="2" r="J34"/>
  <c i="1" r="AW95"/>
  <c i="3" r="F36"/>
  <c i="1" r="BC96"/>
  <c i="5" r="F36"/>
  <c i="1" r="BC98"/>
  <c i="3" r="F37"/>
  <c i="1" r="BD96"/>
  <c i="4" r="F37"/>
  <c i="1" r="BD97"/>
  <c i="3" l="1" r="T122"/>
  <c r="T121"/>
  <c i="4" r="P122"/>
  <c r="P121"/>
  <c i="1" r="AU97"/>
  <c i="4" r="R122"/>
  <c r="R121"/>
  <c i="3" r="P122"/>
  <c r="P121"/>
  <c i="1" r="AU96"/>
  <c i="3" r="R122"/>
  <c r="R121"/>
  <c r="BK122"/>
  <c r="J122"/>
  <c r="J97"/>
  <c i="5" r="BK122"/>
  <c r="J122"/>
  <c r="J97"/>
  <c i="4" r="BK121"/>
  <c r="J121"/>
  <c i="2" r="BK121"/>
  <c r="J121"/>
  <c r="J96"/>
  <c i="3" r="J33"/>
  <c i="1" r="AV96"/>
  <c r="AT96"/>
  <c i="3" r="F33"/>
  <c i="1" r="AZ96"/>
  <c i="2" r="F33"/>
  <c i="1" r="AZ95"/>
  <c i="4" r="J33"/>
  <c i="1" r="AV97"/>
  <c r="AT97"/>
  <c i="2" r="J33"/>
  <c i="1" r="AV95"/>
  <c r="AT95"/>
  <c i="4" r="F33"/>
  <c i="1" r="AZ97"/>
  <c i="4" r="J30"/>
  <c i="1" r="AG97"/>
  <c i="5" r="F33"/>
  <c i="1" r="AZ98"/>
  <c r="BD94"/>
  <c r="W33"/>
  <c i="5" r="J33"/>
  <c i="1" r="AV98"/>
  <c r="AT98"/>
  <c r="BA94"/>
  <c r="W30"/>
  <c r="BC94"/>
  <c r="W32"/>
  <c r="BB94"/>
  <c r="W31"/>
  <c i="5" l="1" r="BK121"/>
  <c r="J121"/>
  <c i="3" r="BK121"/>
  <c r="J121"/>
  <c r="J96"/>
  <c i="1" r="AN97"/>
  <c i="4" r="J96"/>
  <c r="J39"/>
  <c i="1" r="AU94"/>
  <c i="5" r="J30"/>
  <c i="1" r="AG98"/>
  <c i="2" r="J30"/>
  <c i="1" r="AG95"/>
  <c r="AY94"/>
  <c r="AZ94"/>
  <c r="W29"/>
  <c r="AX94"/>
  <c r="AW94"/>
  <c r="AK30"/>
  <c i="5" l="1" r="J39"/>
  <c r="J96"/>
  <c i="2" r="J39"/>
  <c i="1" r="AN95"/>
  <c r="AN98"/>
  <c r="AV94"/>
  <c r="AK29"/>
  <c i="3" r="J30"/>
  <c i="1" r="AG96"/>
  <c r="AN96"/>
  <c i="3" l="1" r="J39"/>
  <c i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<sst xmlns="http://schemas.openxmlformats.org/spreadsheetml/2006/main">
  <si>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</si>
  <si>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</si>
  <si>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</si>
  <si>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</si>
  <si>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</si>
  <si>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{875be439-82ab-47ae-be09-38d3d1967557}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</si>
  <si>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</si>
  <si>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</si>
  <si>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</si>
  <si>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</si>
  <si>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</si>
  <si>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</si>
  <si>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</si>
  <si>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</si>
  <si>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</si>
  <si>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</si>
  <si>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</si>
  <si>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Chrámce 2022 rozpočet pro VZMR</t>
  </si>
  <si>
    <t>KSO:</t>
  </si>
  <si>
    <t>CC-CZ:</t>
  </si>
  <si>
    <t>Místo:</t>
  </si>
  <si>
    <t xml:space="preserve"> </t>
  </si>
  <si>
    <t>Datum:</t>
  </si>
  <si>
    <t>7. 6. 2022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</si>
  <si>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</si>
  <si>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</si>
  <si>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</si>
  <si>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</si>
  <si>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</si>
  <si>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</si>
  <si>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</si>
  <si>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</si>
  <si>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28738217</t>
  </si>
  <si>
    <t>MESSOR s.r.o.</t>
  </si>
  <si>
    <t>CZ28738217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</si>
  <si>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</si>
  <si>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</si>
  <si>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</si>
  <si>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</si>
  <si>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</si>
  <si>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</si>
  <si>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</si>
  <si>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</si>
  <si>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</si>
  <si>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</si>
  <si>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</si>
  <si>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</si>
  <si>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</si>
  <si>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</si>
  <si>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</si>
  <si>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</si>
  <si>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</si>
  <si>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</si>
  <si>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</si>
  <si>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</si>
  <si>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</si>
  <si>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</si>
  <si>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</si>
  <si>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</si>
  <si>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</si>
  <si>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</si>
  <si>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</si>
  <si>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</si>
  <si>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</si>
  <si>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</si>
  <si>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</si>
  <si>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</si>
  <si>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</si>
  <si>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</si>
  <si>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</si>
  <si>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</si>
  <si>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</si>
  <si>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</si>
  <si>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</si>
  <si>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</si>
  <si>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</si>
  <si>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</si>
  <si>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</si>
  <si>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</si>
  <si>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</si>
  <si>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</si>
  <si>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1c</t>
  </si>
  <si>
    <t>Chrámce</t>
  </si>
  <si>
    <t>STA</t>
  </si>
  <si>
    <t>1</t>
  </si>
  <si>
    <t>{9f6af67f-f03a-47d5-a650-1f8ad98f7f2d}</t>
  </si>
  <si>
    <t>2</t>
  </si>
  <si>
    <t>3c</t>
  </si>
  <si>
    <t>{9aa476fd-98e9-4e07-a805-a82a6926864d}</t>
  </si>
  <si>
    <t>4c</t>
  </si>
  <si>
    <t>{2fd8c23a-c5f2-4201-88ec-2914802a3948}</t>
  </si>
  <si>
    <t>5c</t>
  </si>
  <si>
    <t>{591daff0-57ba-4c71-83e2-a16e3ebb1aeb}</t>
  </si>
  <si>
    <t>KRYCÍ LIST SOUPISU PRACÍ</t>
  </si>
  <si>
    <t>Objekt:</t>
  </si>
  <si>
    <t>1c - Chrámce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</si>
  <si>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</si>
  <si>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</si>
  <si>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</si>
  <si>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</si>
  <si>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</si>
  <si>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</si>
  <si>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</si>
  <si>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</si>
  <si>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</si>
  <si>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</si>
  <si>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</si>
  <si>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</si>
  <si>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</si>
  <si>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</si>
  <si>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</si>
  <si>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</si>
  <si>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</si>
  <si>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</si>
  <si>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</si>
  <si>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</si>
  <si>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</si>
  <si>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</si>
  <si>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</si>
  <si>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</si>
  <si>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</si>
  <si>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</si>
  <si>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</si>
  <si>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</si>
  <si>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113154233</t>
  </si>
  <si>
    <t>Frézování živičného krytu tl 50 mm pruh š přes 1 do 2 m pl přes 500 do 1000 m2 bez překážek v trase</t>
  </si>
  <si>
    <t>m2</t>
  </si>
  <si>
    <t>CS ÚRS 2022 01</t>
  </si>
  <si>
    <t>4</t>
  </si>
  <si>
    <t>-1623284507</t>
  </si>
  <si>
    <t>PP</t>
  </si>
  <si>
    <t xml:space="preserve">Frézování živičného podkladu nebo krytu  s naložením na dopravní prostředek plochy přes 500 do 1 000 m2 bez překážek v trase pruhu šířky přes 1 m do 2 m, tloušťky vrstvy 50 mm</t>
  </si>
  <si>
    <t>VV</t>
  </si>
  <si>
    <t>"viz pasport-jen poloviční výměra"638/2</t>
  </si>
  <si>
    <t>5</t>
  </si>
  <si>
    <t>Komunikace pozemní</t>
  </si>
  <si>
    <t>572141111</t>
  </si>
  <si>
    <t>Vyrovnání povrchu dosavadních krytů asfaltovým betonem ACO (AB) tl přes 20 do 40 mm</t>
  </si>
  <si>
    <t>339128789</t>
  </si>
  <si>
    <t xml:space="preserve">Vyrovnání povrchu dosavadních krytů  s rozprostřením hmot a zhutněním asfaltovým betonem ACO (AB) tl. od 20 do 40 mm</t>
  </si>
  <si>
    <t>3</t>
  </si>
  <si>
    <t>573211109</t>
  </si>
  <si>
    <t>Postřik živičný spojovací z asfaltu v množství 0,50 kg/m2</t>
  </si>
  <si>
    <t>1256617468</t>
  </si>
  <si>
    <t>Postřik spojovací PS bez posypu kamenivem z asfaltu silničního, v množství 0,50 kg/m2</t>
  </si>
  <si>
    <t>577144111</t>
  </si>
  <si>
    <t>Asfaltový beton vrstva obrusná ACO 11 (ABS) tř. I tl 50 mm š do 3 m z nemodifikovaného asfaltu</t>
  </si>
  <si>
    <t>-539182084</t>
  </si>
  <si>
    <t xml:space="preserve">Asfaltový beton vrstva obrusná ACO 11 (ABS)  s rozprostřením a se zhutněním z nemodifikovaného asfaltu v pruhu šířky do 3 m tř. I, po zhutnění tl. 50 mm</t>
  </si>
  <si>
    <t>9</t>
  </si>
  <si>
    <t>Ostatní konstrukce a práce, bourání</t>
  </si>
  <si>
    <t>919731121</t>
  </si>
  <si>
    <t>Zarovnání styčné plochy podkladu nebo krytu živičného tl do 50 mm</t>
  </si>
  <si>
    <t>m</t>
  </si>
  <si>
    <t>-708107198</t>
  </si>
  <si>
    <t xml:space="preserve">Zarovnání styčné plochy podkladu nebo krytu podél vybourané části komunikace nebo zpevněné plochy  živičné tl. do 50 mm</t>
  </si>
  <si>
    <t>"napojení na vozovky konec/začátek"5+10+12</t>
  </si>
  <si>
    <t>6</t>
  </si>
  <si>
    <t>919732221</t>
  </si>
  <si>
    <t>Styčná spára napojení nového živičného povrchu na stávající za tepla š 15 mm hl 25 mm bez prořezání</t>
  </si>
  <si>
    <t>-1953955916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</si>
  <si>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</si>
  <si>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7</t>
  </si>
  <si>
    <t>919735111</t>
  </si>
  <si>
    <t>Řezání stávajícího živičného krytu hl do 50 mm</t>
  </si>
  <si>
    <t>-1255764490</t>
  </si>
  <si>
    <t xml:space="preserve">Řezání stávajícího živičného krytu nebo podkladu  hloubky do 50 mm</t>
  </si>
  <si>
    <t>8</t>
  </si>
  <si>
    <t>938909311</t>
  </si>
  <si>
    <t>Čištění vozovek metením strojně podkladu nebo krytu betonového nebo živičného</t>
  </si>
  <si>
    <t>1096208379</t>
  </si>
  <si>
    <t>Čištění vozovek metením bláta, prachu nebo hlinitého nánosu s odklizením na hromady na vzdálenost do 20 m nebo naložením na dopravní prostředek strojně povrchu podkladu nebo krytu betonového nebo živičného</t>
  </si>
  <si>
    <t>997</t>
  </si>
  <si>
    <t>Přesun sutě</t>
  </si>
  <si>
    <t>997013875</t>
  </si>
  <si>
    <t>Poplatek za uložení stavebního odpadu na recyklační skládce (skládkovné) asfaltového bez obsahu dehtu zatříděného do Katalogu odpadů pod kódem 17 03 02</t>
  </si>
  <si>
    <t>t</t>
  </si>
  <si>
    <t>779655323</t>
  </si>
  <si>
    <t>10</t>
  </si>
  <si>
    <t>9972215R1</t>
  </si>
  <si>
    <t>Odvoz suti na skládku</t>
  </si>
  <si>
    <t>595469203</t>
  </si>
  <si>
    <t xml:space="preserve">Vodorovná doprava vybouraných hmot  bez naložení, ale se složením a s hrubým urovnáním na vzdálenost do 1 km</t>
  </si>
  <si>
    <t>3c - Chrámce</t>
  </si>
  <si>
    <t>-1339550468</t>
  </si>
  <si>
    <t>"viz pasport - odměřeno 475m"475*3,5</t>
  </si>
  <si>
    <t>113201112</t>
  </si>
  <si>
    <t>Vytrhání obrub silničních ležatých</t>
  </si>
  <si>
    <t>1229418554</t>
  </si>
  <si>
    <t xml:space="preserve">Vytrhání obrub  s vybouráním lože, s přemístěním hmot na skládku na vzdálenost do 3 m nebo s naložením na dopravní prostředek silničních ležatých</t>
  </si>
  <si>
    <t>"odměřeno podél ostrůvku "220</t>
  </si>
  <si>
    <t>132151102</t>
  </si>
  <si>
    <t>Hloubení rýh nezapažených š do 800 mm v hornině třídy těžitelnosti I skupiny 1 a 2 objem do 50 m3 strojně</t>
  </si>
  <si>
    <t>m3</t>
  </si>
  <si>
    <t>-958609513</t>
  </si>
  <si>
    <t>Hloubení nezapažených rýh šířky do 800 mm strojně s urovnáním dna do předepsaného profilu a spádu v hornině třídy těžitelnosti I skupiny 1 a 2 přes 20 do 50 m3</t>
  </si>
  <si>
    <t>"rozšíř profilu pro obruby"220*0,2*0,25</t>
  </si>
  <si>
    <t>-1894196322</t>
  </si>
  <si>
    <t>-700794389</t>
  </si>
  <si>
    <t>-356205946</t>
  </si>
  <si>
    <t>916131213</t>
  </si>
  <si>
    <t>Osazení silničního obrubníku betonového stojatého s boční opěrou do lože z betonu prostého</t>
  </si>
  <si>
    <t>1227721424</t>
  </si>
  <si>
    <t>Osazení silničního obrubníku betonového se zřízením lože, s vyplněním a zatřením spár cementovou maltou stojatého s boční opěrou z betonu prostého, do lože z betonu prostého</t>
  </si>
  <si>
    <t>220</t>
  </si>
  <si>
    <t>M</t>
  </si>
  <si>
    <t>59217031</t>
  </si>
  <si>
    <t>obrubník betonový silniční 1000x150x250mm</t>
  </si>
  <si>
    <t>-1882008180</t>
  </si>
  <si>
    <t>59217030</t>
  </si>
  <si>
    <t>obrubník betonový silniční přechodový 1000x150x150-250mm</t>
  </si>
  <si>
    <t>45912582</t>
  </si>
  <si>
    <t>1524018199</t>
  </si>
  <si>
    <t>"napojení na vozovky konec/začátek"6+6+6+6</t>
  </si>
  <si>
    <t>11</t>
  </si>
  <si>
    <t>-706807711</t>
  </si>
  <si>
    <t>12</t>
  </si>
  <si>
    <t>776672688</t>
  </si>
  <si>
    <t>13</t>
  </si>
  <si>
    <t>74890815</t>
  </si>
  <si>
    <t>14</t>
  </si>
  <si>
    <t>997013861</t>
  </si>
  <si>
    <t>Poplatek za uložení stavebního odpadu na recyklační skládce (skládkovné) z prostého betonu kód odpadu 17 01 01</t>
  </si>
  <si>
    <t>-762175501</t>
  </si>
  <si>
    <t>Poplatek za uložení stavebního odpadu na recyklační skládce (skládkovné) z prostého betonu zatříděného do Katalogu odpadů pod kódem 17 01 01</t>
  </si>
  <si>
    <t>288,2-191,2</t>
  </si>
  <si>
    <t>298390811</t>
  </si>
  <si>
    <t>191,2</t>
  </si>
  <si>
    <t>16</t>
  </si>
  <si>
    <t>341032711</t>
  </si>
  <si>
    <t>4c - Chrámce</t>
  </si>
  <si>
    <t>1224932939</t>
  </si>
  <si>
    <t>"viz pasport "629,2</t>
  </si>
  <si>
    <t>-274241209</t>
  </si>
  <si>
    <t>-1847820694</t>
  </si>
  <si>
    <t>"rozšíř profilu pro obruby"225*0,2*0,25</t>
  </si>
  <si>
    <t>2090031055</t>
  </si>
  <si>
    <t>1955495894</t>
  </si>
  <si>
    <t>-1827600783</t>
  </si>
  <si>
    <t>225</t>
  </si>
  <si>
    <t>-747117733</t>
  </si>
  <si>
    <t>223*1,02 'Přepočtené koeficientem množství</t>
  </si>
  <si>
    <t>901245625</t>
  </si>
  <si>
    <t>2*1,02 'Přepočtené koeficientem množství</t>
  </si>
  <si>
    <t>-1162520168</t>
  </si>
  <si>
    <t>"napojení na vozovky konec/začátek"10,5+8,5</t>
  </si>
  <si>
    <t>"po straně domů"226</t>
  </si>
  <si>
    <t>"podél obruby mimo domy"225</t>
  </si>
  <si>
    <t>Součet</t>
  </si>
  <si>
    <t>-1785071317</t>
  </si>
  <si>
    <t>952935701</t>
  </si>
  <si>
    <t>-383410963</t>
  </si>
  <si>
    <t>-334419146</t>
  </si>
  <si>
    <t>150,2-72,4</t>
  </si>
  <si>
    <t>298766963</t>
  </si>
  <si>
    <t>72,4</t>
  </si>
  <si>
    <t>1379657245</t>
  </si>
  <si>
    <t>5c - Chrámce</t>
  </si>
  <si>
    <t>-1151772405</t>
  </si>
  <si>
    <t>"viz pasport"195</t>
  </si>
  <si>
    <t>1318727192</t>
  </si>
  <si>
    <t>-1711839180</t>
  </si>
  <si>
    <t>-284800552</t>
  </si>
  <si>
    <t>-117028904</t>
  </si>
  <si>
    <t>"napojení na vozovky konec/začátek"4+4</t>
  </si>
  <si>
    <t>957089004</t>
  </si>
  <si>
    <t>626536041</t>
  </si>
  <si>
    <t>510296051</t>
  </si>
  <si>
    <t>-1068080941</t>
  </si>
  <si>
    <t>-858295318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</si>
</sst>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34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22033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Chrámce 2022 rozpočet pro VZMR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7. 6. 2022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MESSOR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'1c - Chrámce'!J30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'1c - Chrámce'!P121</f>
        <v>0</v>
      </c>
      <c r="AV95" s="127">
        <f>'1c - Chrámce'!J33</f>
        <v>0</v>
      </c>
      <c r="AW95" s="127">
        <f>'1c - Chrámce'!J34</f>
        <v>0</v>
      </c>
      <c r="AX95" s="127">
        <f>'1c - Chrámce'!J35</f>
        <v>0</v>
      </c>
      <c r="AY95" s="127">
        <f>'1c - Chrámce'!J36</f>
        <v>0</v>
      </c>
      <c r="AZ95" s="127">
        <f>'1c - Chrámce'!F33</f>
        <v>0</v>
      </c>
      <c r="BA95" s="127">
        <f>'1c - Chrámce'!F34</f>
        <v>0</v>
      </c>
      <c r="BB95" s="127">
        <f>'1c - Chrámce'!F35</f>
        <v>0</v>
      </c>
      <c r="BC95" s="127">
        <f>'1c - Chrámce'!F36</f>
        <v>0</v>
      </c>
      <c r="BD95" s="129">
        <f>'1c - Chrámce'!F37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'3c - Chrámce'!J30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'3c - Chrámce'!P121</f>
        <v>0</v>
      </c>
      <c r="AV96" s="127">
        <f>'3c - Chrámce'!J33</f>
        <v>0</v>
      </c>
      <c r="AW96" s="127">
        <f>'3c - Chrámce'!J34</f>
        <v>0</v>
      </c>
      <c r="AX96" s="127">
        <f>'3c - Chrámce'!J35</f>
        <v>0</v>
      </c>
      <c r="AY96" s="127">
        <f>'3c - Chrámce'!J36</f>
        <v>0</v>
      </c>
      <c r="AZ96" s="127">
        <f>'3c - Chrámce'!F33</f>
        <v>0</v>
      </c>
      <c r="BA96" s="127">
        <f>'3c - Chrámce'!F34</f>
        <v>0</v>
      </c>
      <c r="BB96" s="127">
        <f>'3c - Chrámce'!F35</f>
        <v>0</v>
      </c>
      <c r="BC96" s="127">
        <f>'3c - Chrámce'!F36</f>
        <v>0</v>
      </c>
      <c r="BD96" s="129">
        <f>'3c - Chrámce'!F37</f>
        <v>0</v>
      </c>
      <c r="BE96" s="7"/>
      <c r="BT96" s="130" t="s">
        <v>84</v>
      </c>
      <c r="BV96" s="130" t="s">
        <v>78</v>
      </c>
      <c r="BW96" s="130" t="s">
        <v>88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82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'4c - Chrámce'!J30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'4c - Chrámce'!P121</f>
        <v>0</v>
      </c>
      <c r="AV97" s="127">
        <f>'4c - Chrámce'!J33</f>
        <v>0</v>
      </c>
      <c r="AW97" s="127">
        <f>'4c - Chrámce'!J34</f>
        <v>0</v>
      </c>
      <c r="AX97" s="127">
        <f>'4c - Chrámce'!J35</f>
        <v>0</v>
      </c>
      <c r="AY97" s="127">
        <f>'4c - Chrámce'!J36</f>
        <v>0</v>
      </c>
      <c r="AZ97" s="127">
        <f>'4c - Chrámce'!F33</f>
        <v>0</v>
      </c>
      <c r="BA97" s="127">
        <f>'4c - Chrámce'!F34</f>
        <v>0</v>
      </c>
      <c r="BB97" s="127">
        <f>'4c - Chrámce'!F35</f>
        <v>0</v>
      </c>
      <c r="BC97" s="127">
        <f>'4c - Chrámce'!F36</f>
        <v>0</v>
      </c>
      <c r="BD97" s="129">
        <f>'4c - Chrámce'!F37</f>
        <v>0</v>
      </c>
      <c r="BE97" s="7"/>
      <c r="BT97" s="130" t="s">
        <v>84</v>
      </c>
      <c r="BV97" s="130" t="s">
        <v>78</v>
      </c>
      <c r="BW97" s="130" t="s">
        <v>90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91</v>
      </c>
      <c r="E98" s="121"/>
      <c r="F98" s="121"/>
      <c r="G98" s="121"/>
      <c r="H98" s="121"/>
      <c r="I98" s="122"/>
      <c r="J98" s="121" t="s">
        <v>82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'5c - Chrámce'!J30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31">
        <v>0</v>
      </c>
      <c r="AT98" s="132">
        <f>ROUND(SUM(AV98:AW98),2)</f>
        <v>0</v>
      </c>
      <c r="AU98" s="133">
        <f>'5c - Chrámce'!P121</f>
        <v>0</v>
      </c>
      <c r="AV98" s="132">
        <f>'5c - Chrámce'!J33</f>
        <v>0</v>
      </c>
      <c r="AW98" s="132">
        <f>'5c - Chrámce'!J34</f>
        <v>0</v>
      </c>
      <c r="AX98" s="132">
        <f>'5c - Chrámce'!J35</f>
        <v>0</v>
      </c>
      <c r="AY98" s="132">
        <f>'5c - Chrámce'!J36</f>
        <v>0</v>
      </c>
      <c r="AZ98" s="132">
        <f>'5c - Chrámce'!F33</f>
        <v>0</v>
      </c>
      <c r="BA98" s="132">
        <f>'5c - Chrámce'!F34</f>
        <v>0</v>
      </c>
      <c r="BB98" s="132">
        <f>'5c - Chrámce'!F35</f>
        <v>0</v>
      </c>
      <c r="BC98" s="132">
        <f>'5c - Chrámce'!F36</f>
        <v>0</v>
      </c>
      <c r="BD98" s="134">
        <f>'5c - Chrámce'!F37</f>
        <v>0</v>
      </c>
      <c r="BE98" s="7"/>
      <c r="BT98" s="130" t="s">
        <v>84</v>
      </c>
      <c r="BV98" s="130" t="s">
        <v>78</v>
      </c>
      <c r="BW98" s="130" t="s">
        <v>92</v>
      </c>
      <c r="BX98" s="130" t="s">
        <v>5</v>
      </c>
      <c r="CL98" s="130" t="s">
        <v>1</v>
      </c>
      <c r="CM98" s="130" t="s">
        <v>86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UB+k+nMB9b6YdFOn5M462uOQrciGOVLeuSjLlbhxF3nYYKjbQeqb0mfIdbZyTj2dWHW786Fbm9neFNLiRl9x1A==" hashValue="c2yuTbGgiInG6Ti49Lxn7Fp56a/IyWWQOOtimFkhIvLQyL/z8vVH3Q3Me75yAiFDuwJeLuqWA1mWn+Vjx5PSDQ==" algorithmName="SHA-512" password="DACB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c - Chrámce'!C2" display="/"/>
    <hyperlink ref="A96" location="'3c - Chrámce'!C2" display="/"/>
    <hyperlink ref="A97" location="'4c - Chrámce'!C2" display="/"/>
    <hyperlink ref="A98" location="'5c - Chrám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Chrámce 2022 rozpočet pro VZMR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34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ROUND((SUM(BE121:BE154)),  2)</f>
        <v>0</v>
      </c>
      <c r="G33" s="37"/>
      <c r="H33" s="37"/>
      <c r="I33" s="154">
        <v>0.20999999999999999</v>
      </c>
      <c r="J33" s="153">
        <f>ROUND(((SUM(BE121:BE154))*I33),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ROUND((SUM(BF121:BF154)),  2)</f>
        <v>0</v>
      </c>
      <c r="G34" s="37"/>
      <c r="H34" s="37"/>
      <c r="I34" s="154">
        <v>0.14999999999999999</v>
      </c>
      <c r="J34" s="153">
        <f>ROUND(((SUM(BF121:BF154))*I34),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ROUND((SUM(BG121:BG154)),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ROUND((SUM(BH121:BH154)),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ROUND((SUM(BI121:BI154)),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Chrámce 2022 rozpočet pro VZMR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1c - Chrámce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MESSOR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Chrámce 2022 rozpočet pro VZMR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94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1c - Chrámce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7. 6. 2022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MESSOR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107</v>
      </c>
      <c r="D120" s="193" t="s">
        <v>61</v>
      </c>
      <c r="E120" s="193" t="s">
        <v>57</v>
      </c>
      <c r="F120" s="193" t="s">
        <v>58</v>
      </c>
      <c r="G120" s="193" t="s">
        <v>108</v>
      </c>
      <c r="H120" s="193" t="s">
        <v>109</v>
      </c>
      <c r="I120" s="193" t="s">
        <v>110</v>
      </c>
      <c r="J120" s="193" t="s">
        <v>98</v>
      </c>
      <c r="K120" s="194" t="s">
        <v>111</v>
      </c>
      <c r="L120" s="195"/>
      <c r="M120" s="99" t="s">
        <v>1</v>
      </c>
      <c r="N120" s="100" t="s">
        <v>40</v>
      </c>
      <c r="O120" s="100" t="s">
        <v>112</v>
      </c>
      <c r="P120" s="100" t="s">
        <v>113</v>
      </c>
      <c r="Q120" s="100" t="s">
        <v>114</v>
      </c>
      <c r="R120" s="100" t="s">
        <v>115</v>
      </c>
      <c r="S120" s="100" t="s">
        <v>116</v>
      </c>
      <c r="T120" s="101" t="s">
        <v>117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118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33.322989999999997</v>
      </c>
      <c r="S121" s="103"/>
      <c r="T121" s="199">
        <f>T122</f>
        <v>43.065000000000005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100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119</v>
      </c>
      <c r="F122" s="204" t="s">
        <v>120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P123+P127+P137+P150</f>
        <v>0</v>
      </c>
      <c r="Q122" s="209"/>
      <c r="R122" s="210">
        <f>R123+R127+R137+R150</f>
        <v>33.322989999999997</v>
      </c>
      <c r="S122" s="209"/>
      <c r="T122" s="211">
        <f>T123+T127+T137+T150</f>
        <v>43.065000000000005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121</v>
      </c>
      <c r="BK122" s="214">
        <f>BK123+BK127+BK137+BK150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122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SUM(P124:P126)</f>
        <v>0</v>
      </c>
      <c r="Q123" s="209"/>
      <c r="R123" s="210">
        <f>SUM(R124:R126)</f>
        <v>0.022329999999999999</v>
      </c>
      <c r="S123" s="209"/>
      <c r="T123" s="211">
        <f>SUM(T124:T126)</f>
        <v>36.685000000000002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121</v>
      </c>
      <c r="BK123" s="214">
        <f>SUM(BK124:BK126)</f>
        <v>0</v>
      </c>
    </row>
    <row r="124" s="2" customFormat="1" ht="21.75" customHeight="1">
      <c r="A124" s="37"/>
      <c r="B124" s="38"/>
      <c r="C124" s="217" t="s">
        <v>84</v>
      </c>
      <c r="D124" s="217" t="s">
        <v>123</v>
      </c>
      <c r="E124" s="218" t="s">
        <v>124</v>
      </c>
      <c r="F124" s="219" t="s">
        <v>125</v>
      </c>
      <c r="G124" s="220" t="s">
        <v>126</v>
      </c>
      <c r="H124" s="221">
        <v>319</v>
      </c>
      <c r="I124" s="222"/>
      <c r="J124" s="223">
        <f>ROUND(I124*H124,2)</f>
        <v>0</v>
      </c>
      <c r="K124" s="219" t="s">
        <v>127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6.9999999999999994E-05</v>
      </c>
      <c r="R124" s="226">
        <f>Q124*H124</f>
        <v>0.022329999999999999</v>
      </c>
      <c r="S124" s="226">
        <v>0.11500000000000001</v>
      </c>
      <c r="T124" s="227">
        <f>S124*H124</f>
        <v>36.685000000000002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128</v>
      </c>
      <c r="AT124" s="228" t="s">
        <v>123</v>
      </c>
      <c r="AU124" s="228" t="s">
        <v>86</v>
      </c>
      <c r="AY124" s="16" t="s">
        <v>121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128</v>
      </c>
      <c r="BM124" s="228" t="s">
        <v>129</v>
      </c>
    </row>
    <row r="125" s="2" customFormat="1">
      <c r="A125" s="37"/>
      <c r="B125" s="38"/>
      <c r="C125" s="39"/>
      <c r="D125" s="230" t="s">
        <v>130</v>
      </c>
      <c r="E125" s="39"/>
      <c r="F125" s="231" t="s">
        <v>131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86</v>
      </c>
    </row>
    <row r="126" s="13" customFormat="1">
      <c r="A126" s="13"/>
      <c r="B126" s="235"/>
      <c r="C126" s="236"/>
      <c r="D126" s="230" t="s">
        <v>132</v>
      </c>
      <c r="E126" s="237" t="s">
        <v>1</v>
      </c>
      <c r="F126" s="238" t="s">
        <v>133</v>
      </c>
      <c r="G126" s="236"/>
      <c r="H126" s="239">
        <v>319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132</v>
      </c>
      <c r="AU126" s="245" t="s">
        <v>86</v>
      </c>
      <c r="AV126" s="13" t="s">
        <v>86</v>
      </c>
      <c r="AW126" s="13" t="s">
        <v>30</v>
      </c>
      <c r="AX126" s="13" t="s">
        <v>84</v>
      </c>
      <c r="AY126" s="245" t="s">
        <v>121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134</v>
      </c>
      <c r="F127" s="215" t="s">
        <v>135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SUM(P128:P136)</f>
        <v>0</v>
      </c>
      <c r="Q127" s="209"/>
      <c r="R127" s="210">
        <f>SUM(R128:R136)</f>
        <v>33.284460000000003</v>
      </c>
      <c r="S127" s="209"/>
      <c r="T127" s="211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121</v>
      </c>
      <c r="BK127" s="214">
        <f>SUM(BK128:BK136)</f>
        <v>0</v>
      </c>
    </row>
    <row r="128" s="2" customFormat="1" ht="16.5" customHeight="1">
      <c r="A128" s="37"/>
      <c r="B128" s="38"/>
      <c r="C128" s="217" t="s">
        <v>86</v>
      </c>
      <c r="D128" s="217" t="s">
        <v>123</v>
      </c>
      <c r="E128" s="218" t="s">
        <v>136</v>
      </c>
      <c r="F128" s="219" t="s">
        <v>137</v>
      </c>
      <c r="G128" s="220" t="s">
        <v>126</v>
      </c>
      <c r="H128" s="221">
        <v>319</v>
      </c>
      <c r="I128" s="222"/>
      <c r="J128" s="223">
        <f>ROUND(I128*H128,2)</f>
        <v>0</v>
      </c>
      <c r="K128" s="219" t="s">
        <v>127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0.10434</v>
      </c>
      <c r="R128" s="226">
        <f>Q128*H128</f>
        <v>33.284460000000003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128</v>
      </c>
      <c r="AT128" s="228" t="s">
        <v>123</v>
      </c>
      <c r="AU128" s="228" t="s">
        <v>86</v>
      </c>
      <c r="AY128" s="16" t="s">
        <v>121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128</v>
      </c>
      <c r="BM128" s="228" t="s">
        <v>138</v>
      </c>
    </row>
    <row r="129" s="2" customFormat="1">
      <c r="A129" s="37"/>
      <c r="B129" s="38"/>
      <c r="C129" s="39"/>
      <c r="D129" s="230" t="s">
        <v>130</v>
      </c>
      <c r="E129" s="39"/>
      <c r="F129" s="231" t="s">
        <v>139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130</v>
      </c>
      <c r="AU129" s="16" t="s">
        <v>86</v>
      </c>
    </row>
    <row r="130" s="13" customFormat="1">
      <c r="A130" s="13"/>
      <c r="B130" s="235"/>
      <c r="C130" s="236"/>
      <c r="D130" s="230" t="s">
        <v>132</v>
      </c>
      <c r="E130" s="237" t="s">
        <v>1</v>
      </c>
      <c r="F130" s="238" t="s">
        <v>133</v>
      </c>
      <c r="G130" s="236"/>
      <c r="H130" s="239">
        <v>319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132</v>
      </c>
      <c r="AU130" s="245" t="s">
        <v>86</v>
      </c>
      <c r="AV130" s="13" t="s">
        <v>86</v>
      </c>
      <c r="AW130" s="13" t="s">
        <v>30</v>
      </c>
      <c r="AX130" s="13" t="s">
        <v>84</v>
      </c>
      <c r="AY130" s="245" t="s">
        <v>121</v>
      </c>
    </row>
    <row r="131" s="2" customFormat="1" ht="16.5" customHeight="1">
      <c r="A131" s="37"/>
      <c r="B131" s="38"/>
      <c r="C131" s="217" t="s">
        <v>140</v>
      </c>
      <c r="D131" s="217" t="s">
        <v>123</v>
      </c>
      <c r="E131" s="218" t="s">
        <v>141</v>
      </c>
      <c r="F131" s="219" t="s">
        <v>142</v>
      </c>
      <c r="G131" s="220" t="s">
        <v>126</v>
      </c>
      <c r="H131" s="221">
        <v>319</v>
      </c>
      <c r="I131" s="222"/>
      <c r="J131" s="223">
        <f>ROUND(I131*H131,2)</f>
        <v>0</v>
      </c>
      <c r="K131" s="219" t="s">
        <v>127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128</v>
      </c>
      <c r="AT131" s="228" t="s">
        <v>123</v>
      </c>
      <c r="AU131" s="228" t="s">
        <v>86</v>
      </c>
      <c r="AY131" s="16" t="s">
        <v>121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128</v>
      </c>
      <c r="BM131" s="228" t="s">
        <v>143</v>
      </c>
    </row>
    <row r="132" s="2" customFormat="1">
      <c r="A132" s="37"/>
      <c r="B132" s="38"/>
      <c r="C132" s="39"/>
      <c r="D132" s="230" t="s">
        <v>130</v>
      </c>
      <c r="E132" s="39"/>
      <c r="F132" s="231" t="s">
        <v>144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130</v>
      </c>
      <c r="AU132" s="16" t="s">
        <v>86</v>
      </c>
    </row>
    <row r="133" s="13" customFormat="1">
      <c r="A133" s="13"/>
      <c r="B133" s="235"/>
      <c r="C133" s="236"/>
      <c r="D133" s="230" t="s">
        <v>132</v>
      </c>
      <c r="E133" s="237" t="s">
        <v>1</v>
      </c>
      <c r="F133" s="238" t="s">
        <v>133</v>
      </c>
      <c r="G133" s="236"/>
      <c r="H133" s="239">
        <v>319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132</v>
      </c>
      <c r="AU133" s="245" t="s">
        <v>86</v>
      </c>
      <c r="AV133" s="13" t="s">
        <v>86</v>
      </c>
      <c r="AW133" s="13" t="s">
        <v>30</v>
      </c>
      <c r="AX133" s="13" t="s">
        <v>84</v>
      </c>
      <c r="AY133" s="245" t="s">
        <v>121</v>
      </c>
    </row>
    <row r="134" s="2" customFormat="1" ht="21.75" customHeight="1">
      <c r="A134" s="37"/>
      <c r="B134" s="38"/>
      <c r="C134" s="217" t="s">
        <v>128</v>
      </c>
      <c r="D134" s="217" t="s">
        <v>123</v>
      </c>
      <c r="E134" s="218" t="s">
        <v>145</v>
      </c>
      <c r="F134" s="219" t="s">
        <v>146</v>
      </c>
      <c r="G134" s="220" t="s">
        <v>126</v>
      </c>
      <c r="H134" s="221">
        <v>319</v>
      </c>
      <c r="I134" s="222"/>
      <c r="J134" s="223">
        <f>ROUND(I134*H134,2)</f>
        <v>0</v>
      </c>
      <c r="K134" s="219" t="s">
        <v>127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128</v>
      </c>
      <c r="AT134" s="228" t="s">
        <v>123</v>
      </c>
      <c r="AU134" s="228" t="s">
        <v>86</v>
      </c>
      <c r="AY134" s="16" t="s">
        <v>121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128</v>
      </c>
      <c r="BM134" s="228" t="s">
        <v>147</v>
      </c>
    </row>
    <row r="135" s="2" customFormat="1">
      <c r="A135" s="37"/>
      <c r="B135" s="38"/>
      <c r="C135" s="39"/>
      <c r="D135" s="230" t="s">
        <v>130</v>
      </c>
      <c r="E135" s="39"/>
      <c r="F135" s="231" t="s">
        <v>148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86</v>
      </c>
    </row>
    <row r="136" s="13" customFormat="1">
      <c r="A136" s="13"/>
      <c r="B136" s="235"/>
      <c r="C136" s="236"/>
      <c r="D136" s="230" t="s">
        <v>132</v>
      </c>
      <c r="E136" s="237" t="s">
        <v>1</v>
      </c>
      <c r="F136" s="238" t="s">
        <v>133</v>
      </c>
      <c r="G136" s="236"/>
      <c r="H136" s="239">
        <v>319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132</v>
      </c>
      <c r="AU136" s="245" t="s">
        <v>86</v>
      </c>
      <c r="AV136" s="13" t="s">
        <v>86</v>
      </c>
      <c r="AW136" s="13" t="s">
        <v>30</v>
      </c>
      <c r="AX136" s="13" t="s">
        <v>84</v>
      </c>
      <c r="AY136" s="245" t="s">
        <v>121</v>
      </c>
    </row>
    <row r="137" s="12" customFormat="1" ht="22.8" customHeight="1">
      <c r="A137" s="12"/>
      <c r="B137" s="201"/>
      <c r="C137" s="202"/>
      <c r="D137" s="203" t="s">
        <v>75</v>
      </c>
      <c r="E137" s="215" t="s">
        <v>149</v>
      </c>
      <c r="F137" s="215" t="s">
        <v>150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SUM(P138:P149)</f>
        <v>0</v>
      </c>
      <c r="Q137" s="209"/>
      <c r="R137" s="210">
        <f>SUM(R138:R149)</f>
        <v>0.016199999999999999</v>
      </c>
      <c r="S137" s="209"/>
      <c r="T137" s="211">
        <f>SUM(T138:T149)</f>
        <v>6.3799999999999999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84</v>
      </c>
      <c r="AT137" s="213" t="s">
        <v>75</v>
      </c>
      <c r="AU137" s="213" t="s">
        <v>84</v>
      </c>
      <c r="AY137" s="212" t="s">
        <v>121</v>
      </c>
      <c r="BK137" s="214">
        <f>SUM(BK138:BK149)</f>
        <v>0</v>
      </c>
    </row>
    <row r="138" s="2" customFormat="1" ht="16.5" customHeight="1">
      <c r="A138" s="37"/>
      <c r="B138" s="38"/>
      <c r="C138" s="217" t="s">
        <v>134</v>
      </c>
      <c r="D138" s="217" t="s">
        <v>123</v>
      </c>
      <c r="E138" s="218" t="s">
        <v>151</v>
      </c>
      <c r="F138" s="219" t="s">
        <v>152</v>
      </c>
      <c r="G138" s="220" t="s">
        <v>153</v>
      </c>
      <c r="H138" s="221">
        <v>27</v>
      </c>
      <c r="I138" s="222"/>
      <c r="J138" s="223">
        <f>ROUND(I138*H138,2)</f>
        <v>0</v>
      </c>
      <c r="K138" s="219" t="s">
        <v>127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128</v>
      </c>
      <c r="AT138" s="228" t="s">
        <v>123</v>
      </c>
      <c r="AU138" s="228" t="s">
        <v>86</v>
      </c>
      <c r="AY138" s="16" t="s">
        <v>121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128</v>
      </c>
      <c r="BM138" s="228" t="s">
        <v>154</v>
      </c>
    </row>
    <row r="139" s="2" customFormat="1">
      <c r="A139" s="37"/>
      <c r="B139" s="38"/>
      <c r="C139" s="39"/>
      <c r="D139" s="230" t="s">
        <v>130</v>
      </c>
      <c r="E139" s="39"/>
      <c r="F139" s="231" t="s">
        <v>155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86</v>
      </c>
    </row>
    <row r="140" s="13" customFormat="1">
      <c r="A140" s="13"/>
      <c r="B140" s="235"/>
      <c r="C140" s="236"/>
      <c r="D140" s="230" t="s">
        <v>132</v>
      </c>
      <c r="E140" s="237" t="s">
        <v>1</v>
      </c>
      <c r="F140" s="238" t="s">
        <v>156</v>
      </c>
      <c r="G140" s="236"/>
      <c r="H140" s="239">
        <v>27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132</v>
      </c>
      <c r="AU140" s="245" t="s">
        <v>86</v>
      </c>
      <c r="AV140" s="13" t="s">
        <v>86</v>
      </c>
      <c r="AW140" s="13" t="s">
        <v>30</v>
      </c>
      <c r="AX140" s="13" t="s">
        <v>84</v>
      </c>
      <c r="AY140" s="245" t="s">
        <v>121</v>
      </c>
    </row>
    <row r="141" s="2" customFormat="1" ht="21.75" customHeight="1">
      <c r="A141" s="37"/>
      <c r="B141" s="38"/>
      <c r="C141" s="217" t="s">
        <v>157</v>
      </c>
      <c r="D141" s="217" t="s">
        <v>123</v>
      </c>
      <c r="E141" s="218" t="s">
        <v>158</v>
      </c>
      <c r="F141" s="219" t="s">
        <v>159</v>
      </c>
      <c r="G141" s="220" t="s">
        <v>153</v>
      </c>
      <c r="H141" s="221">
        <v>27</v>
      </c>
      <c r="I141" s="222"/>
      <c r="J141" s="223">
        <f>ROUND(I141*H141,2)</f>
        <v>0</v>
      </c>
      <c r="K141" s="219" t="s">
        <v>127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0.00059999999999999995</v>
      </c>
      <c r="R141" s="226">
        <f>Q141*H141</f>
        <v>0.016199999999999999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128</v>
      </c>
      <c r="AT141" s="228" t="s">
        <v>123</v>
      </c>
      <c r="AU141" s="228" t="s">
        <v>86</v>
      </c>
      <c r="AY141" s="16" t="s">
        <v>121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128</v>
      </c>
      <c r="BM141" s="228" t="s">
        <v>160</v>
      </c>
    </row>
    <row r="142" s="2" customFormat="1">
      <c r="A142" s="37"/>
      <c r="B142" s="38"/>
      <c r="C142" s="39"/>
      <c r="D142" s="230" t="s">
        <v>130</v>
      </c>
      <c r="E142" s="39"/>
      <c r="F142" s="231" t="s">
        <v>161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130</v>
      </c>
      <c r="AU142" s="16" t="s">
        <v>86</v>
      </c>
    </row>
    <row r="143" s="13" customFormat="1">
      <c r="A143" s="13"/>
      <c r="B143" s="235"/>
      <c r="C143" s="236"/>
      <c r="D143" s="230" t="s">
        <v>132</v>
      </c>
      <c r="E143" s="237" t="s">
        <v>1</v>
      </c>
      <c r="F143" s="238" t="s">
        <v>156</v>
      </c>
      <c r="G143" s="236"/>
      <c r="H143" s="239">
        <v>27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132</v>
      </c>
      <c r="AU143" s="245" t="s">
        <v>86</v>
      </c>
      <c r="AV143" s="13" t="s">
        <v>86</v>
      </c>
      <c r="AW143" s="13" t="s">
        <v>30</v>
      </c>
      <c r="AX143" s="13" t="s">
        <v>84</v>
      </c>
      <c r="AY143" s="245" t="s">
        <v>121</v>
      </c>
    </row>
    <row r="144" s="2" customFormat="1" ht="16.5" customHeight="1">
      <c r="A144" s="37"/>
      <c r="B144" s="38"/>
      <c r="C144" s="217" t="s">
        <v>162</v>
      </c>
      <c r="D144" s="217" t="s">
        <v>123</v>
      </c>
      <c r="E144" s="218" t="s">
        <v>163</v>
      </c>
      <c r="F144" s="219" t="s">
        <v>164</v>
      </c>
      <c r="G144" s="220" t="s">
        <v>153</v>
      </c>
      <c r="H144" s="221">
        <v>27</v>
      </c>
      <c r="I144" s="222"/>
      <c r="J144" s="223">
        <f>ROUND(I144*H144,2)</f>
        <v>0</v>
      </c>
      <c r="K144" s="219" t="s">
        <v>127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128</v>
      </c>
      <c r="AT144" s="228" t="s">
        <v>123</v>
      </c>
      <c r="AU144" s="228" t="s">
        <v>86</v>
      </c>
      <c r="AY144" s="16" t="s">
        <v>121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128</v>
      </c>
      <c r="BM144" s="228" t="s">
        <v>165</v>
      </c>
    </row>
    <row r="145" s="2" customFormat="1">
      <c r="A145" s="37"/>
      <c r="B145" s="38"/>
      <c r="C145" s="39"/>
      <c r="D145" s="230" t="s">
        <v>130</v>
      </c>
      <c r="E145" s="39"/>
      <c r="F145" s="231" t="s">
        <v>166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86</v>
      </c>
    </row>
    <row r="146" s="13" customFormat="1">
      <c r="A146" s="13"/>
      <c r="B146" s="235"/>
      <c r="C146" s="236"/>
      <c r="D146" s="230" t="s">
        <v>132</v>
      </c>
      <c r="E146" s="237" t="s">
        <v>1</v>
      </c>
      <c r="F146" s="238" t="s">
        <v>156</v>
      </c>
      <c r="G146" s="236"/>
      <c r="H146" s="239">
        <v>27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132</v>
      </c>
      <c r="AU146" s="245" t="s">
        <v>86</v>
      </c>
      <c r="AV146" s="13" t="s">
        <v>86</v>
      </c>
      <c r="AW146" s="13" t="s">
        <v>30</v>
      </c>
      <c r="AX146" s="13" t="s">
        <v>84</v>
      </c>
      <c r="AY146" s="245" t="s">
        <v>121</v>
      </c>
    </row>
    <row r="147" s="2" customFormat="1" ht="16.5" customHeight="1">
      <c r="A147" s="37"/>
      <c r="B147" s="38"/>
      <c r="C147" s="217" t="s">
        <v>167</v>
      </c>
      <c r="D147" s="217" t="s">
        <v>123</v>
      </c>
      <c r="E147" s="218" t="s">
        <v>168</v>
      </c>
      <c r="F147" s="219" t="s">
        <v>169</v>
      </c>
      <c r="G147" s="220" t="s">
        <v>126</v>
      </c>
      <c r="H147" s="221">
        <v>319</v>
      </c>
      <c r="I147" s="222"/>
      <c r="J147" s="223">
        <f>ROUND(I147*H147,2)</f>
        <v>0</v>
      </c>
      <c r="K147" s="219" t="s">
        <v>127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0.02</v>
      </c>
      <c r="T147" s="227">
        <f>S147*H147</f>
        <v>6.3799999999999999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128</v>
      </c>
      <c r="AT147" s="228" t="s">
        <v>123</v>
      </c>
      <c r="AU147" s="228" t="s">
        <v>86</v>
      </c>
      <c r="AY147" s="16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128</v>
      </c>
      <c r="BM147" s="228" t="s">
        <v>170</v>
      </c>
    </row>
    <row r="148" s="2" customFormat="1">
      <c r="A148" s="37"/>
      <c r="B148" s="38"/>
      <c r="C148" s="39"/>
      <c r="D148" s="230" t="s">
        <v>130</v>
      </c>
      <c r="E148" s="39"/>
      <c r="F148" s="231" t="s">
        <v>171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86</v>
      </c>
    </row>
    <row r="149" s="13" customFormat="1">
      <c r="A149" s="13"/>
      <c r="B149" s="235"/>
      <c r="C149" s="236"/>
      <c r="D149" s="230" t="s">
        <v>132</v>
      </c>
      <c r="E149" s="237" t="s">
        <v>1</v>
      </c>
      <c r="F149" s="238" t="s">
        <v>133</v>
      </c>
      <c r="G149" s="236"/>
      <c r="H149" s="239">
        <v>319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132</v>
      </c>
      <c r="AU149" s="245" t="s">
        <v>86</v>
      </c>
      <c r="AV149" s="13" t="s">
        <v>86</v>
      </c>
      <c r="AW149" s="13" t="s">
        <v>30</v>
      </c>
      <c r="AX149" s="13" t="s">
        <v>84</v>
      </c>
      <c r="AY149" s="245" t="s">
        <v>121</v>
      </c>
    </row>
    <row r="150" s="12" customFormat="1" ht="22.8" customHeight="1">
      <c r="A150" s="12"/>
      <c r="B150" s="201"/>
      <c r="C150" s="202"/>
      <c r="D150" s="203" t="s">
        <v>75</v>
      </c>
      <c r="E150" s="215" t="s">
        <v>172</v>
      </c>
      <c r="F150" s="215" t="s">
        <v>173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SUM(P151:P154)</f>
        <v>0</v>
      </c>
      <c r="Q150" s="209"/>
      <c r="R150" s="210">
        <f>SUM(R151:R154)</f>
        <v>0</v>
      </c>
      <c r="S150" s="209"/>
      <c r="T150" s="211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84</v>
      </c>
      <c r="AT150" s="213" t="s">
        <v>75</v>
      </c>
      <c r="AU150" s="213" t="s">
        <v>84</v>
      </c>
      <c r="AY150" s="212" t="s">
        <v>121</v>
      </c>
      <c r="BK150" s="214">
        <f>SUM(BK151:BK154)</f>
        <v>0</v>
      </c>
    </row>
    <row r="151" s="2" customFormat="1" ht="24.15" customHeight="1">
      <c r="A151" s="37"/>
      <c r="B151" s="38"/>
      <c r="C151" s="217" t="s">
        <v>149</v>
      </c>
      <c r="D151" s="217" t="s">
        <v>123</v>
      </c>
      <c r="E151" s="218" t="s">
        <v>174</v>
      </c>
      <c r="F151" s="219" t="s">
        <v>175</v>
      </c>
      <c r="G151" s="220" t="s">
        <v>176</v>
      </c>
      <c r="H151" s="221">
        <v>43.064999999999998</v>
      </c>
      <c r="I151" s="222"/>
      <c r="J151" s="223">
        <f>ROUND(I151*H151,2)</f>
        <v>0</v>
      </c>
      <c r="K151" s="219" t="s">
        <v>127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128</v>
      </c>
      <c r="AT151" s="228" t="s">
        <v>123</v>
      </c>
      <c r="AU151" s="228" t="s">
        <v>86</v>
      </c>
      <c r="AY151" s="16" t="s">
        <v>121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128</v>
      </c>
      <c r="BM151" s="228" t="s">
        <v>177</v>
      </c>
    </row>
    <row r="152" s="2" customFormat="1">
      <c r="A152" s="37"/>
      <c r="B152" s="38"/>
      <c r="C152" s="39"/>
      <c r="D152" s="230" t="s">
        <v>130</v>
      </c>
      <c r="E152" s="39"/>
      <c r="F152" s="231" t="s">
        <v>175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86</v>
      </c>
    </row>
    <row r="153" s="2" customFormat="1" ht="16.5" customHeight="1">
      <c r="A153" s="37"/>
      <c r="B153" s="38"/>
      <c r="C153" s="217" t="s">
        <v>178</v>
      </c>
      <c r="D153" s="217" t="s">
        <v>123</v>
      </c>
      <c r="E153" s="218" t="s">
        <v>179</v>
      </c>
      <c r="F153" s="219" t="s">
        <v>180</v>
      </c>
      <c r="G153" s="220" t="s">
        <v>176</v>
      </c>
      <c r="H153" s="221">
        <v>43.064999999999998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128</v>
      </c>
      <c r="AT153" s="228" t="s">
        <v>123</v>
      </c>
      <c r="AU153" s="228" t="s">
        <v>86</v>
      </c>
      <c r="AY153" s="16" t="s">
        <v>121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128</v>
      </c>
      <c r="BM153" s="228" t="s">
        <v>181</v>
      </c>
    </row>
    <row r="154" s="2" customFormat="1">
      <c r="A154" s="37"/>
      <c r="B154" s="38"/>
      <c r="C154" s="39"/>
      <c r="D154" s="230" t="s">
        <v>130</v>
      </c>
      <c r="E154" s="39"/>
      <c r="F154" s="231" t="s">
        <v>182</v>
      </c>
      <c r="G154" s="39"/>
      <c r="H154" s="39"/>
      <c r="I154" s="232"/>
      <c r="J154" s="39"/>
      <c r="K154" s="39"/>
      <c r="L154" s="43"/>
      <c r="M154" s="246"/>
      <c r="N154" s="247"/>
      <c r="O154" s="248"/>
      <c r="P154" s="248"/>
      <c r="Q154" s="248"/>
      <c r="R154" s="248"/>
      <c r="S154" s="248"/>
      <c r="T154" s="249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130</v>
      </c>
      <c r="AU154" s="16" t="s">
        <v>86</v>
      </c>
    </row>
    <row r="155" s="2" customFormat="1" ht="6.96" customHeight="1">
      <c r="A155" s="37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gglNRbqiVBJuNQP+Bs1/Oh9VyyxU4nZ1upPqmbrbbDrahHwpuzTRz7+idrtio7gcIrdZvPIJ7X4z3RNobL7Uqw==" hashValue="zKjW7VLqZmir0W6ninaprQNJ18fd1kiHUf1LlzNnPhM36mgKJCweHw1llLoHBdRsJp8IzjMrIMYOi6OZ++n1SQ==" algorithmName="SHA-512" password="DACB"/>
  <autoFilter ref="C120:K15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Chrámce 2022 rozpočet pro VZMR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34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ROUND((SUM(BE121:BE171)),  2)</f>
        <v>0</v>
      </c>
      <c r="G33" s="37"/>
      <c r="H33" s="37"/>
      <c r="I33" s="154">
        <v>0.20999999999999999</v>
      </c>
      <c r="J33" s="153">
        <f>ROUND(((SUM(BE121:BE171))*I33),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ROUND((SUM(BF121:BF171)),  2)</f>
        <v>0</v>
      </c>
      <c r="G34" s="37"/>
      <c r="H34" s="37"/>
      <c r="I34" s="154">
        <v>0.14999999999999999</v>
      </c>
      <c r="J34" s="153">
        <f>ROUND(((SUM(BF121:BF171))*I34),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ROUND((SUM(BG121:BG171)),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ROUND((SUM(BH121:BH171)),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ROUND((SUM(BI121:BI171)),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Chrámce 2022 rozpočet pro VZMR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3c - Chrámce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MESSOR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J133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J143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J163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Chrámce 2022 rozpočet pro VZMR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94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3c - Chrámce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7. 6. 2022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MESSOR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107</v>
      </c>
      <c r="D120" s="193" t="s">
        <v>61</v>
      </c>
      <c r="E120" s="193" t="s">
        <v>57</v>
      </c>
      <c r="F120" s="193" t="s">
        <v>58</v>
      </c>
      <c r="G120" s="193" t="s">
        <v>108</v>
      </c>
      <c r="H120" s="193" t="s">
        <v>109</v>
      </c>
      <c r="I120" s="193" t="s">
        <v>110</v>
      </c>
      <c r="J120" s="193" t="s">
        <v>98</v>
      </c>
      <c r="K120" s="194" t="s">
        <v>111</v>
      </c>
      <c r="L120" s="195"/>
      <c r="M120" s="99" t="s">
        <v>1</v>
      </c>
      <c r="N120" s="100" t="s">
        <v>40</v>
      </c>
      <c r="O120" s="100" t="s">
        <v>112</v>
      </c>
      <c r="P120" s="100" t="s">
        <v>113</v>
      </c>
      <c r="Q120" s="100" t="s">
        <v>114</v>
      </c>
      <c r="R120" s="100" t="s">
        <v>115</v>
      </c>
      <c r="S120" s="100" t="s">
        <v>116</v>
      </c>
      <c r="T120" s="101" t="s">
        <v>117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118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225.35536500000001</v>
      </c>
      <c r="S121" s="103"/>
      <c r="T121" s="199">
        <f>T122</f>
        <v>288.23750000000001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100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119</v>
      </c>
      <c r="F122" s="204" t="s">
        <v>120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P123+P133+P143+P163</f>
        <v>0</v>
      </c>
      <c r="Q122" s="209"/>
      <c r="R122" s="210">
        <f>R123+R133+R143+R163</f>
        <v>225.35536500000001</v>
      </c>
      <c r="S122" s="209"/>
      <c r="T122" s="211">
        <f>T123+T133+T143+T163</f>
        <v>288.23750000000001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121</v>
      </c>
      <c r="BK122" s="214">
        <f>BK123+BK133+BK143+BK163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122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SUM(P124:P132)</f>
        <v>0</v>
      </c>
      <c r="Q123" s="209"/>
      <c r="R123" s="210">
        <f>SUM(R124:R132)</f>
        <v>0.11637499999999999</v>
      </c>
      <c r="S123" s="209"/>
      <c r="T123" s="211">
        <f>SUM(T124:T132)</f>
        <v>254.98750000000001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121</v>
      </c>
      <c r="BK123" s="214">
        <f>SUM(BK124:BK132)</f>
        <v>0</v>
      </c>
    </row>
    <row r="124" s="2" customFormat="1" ht="21.75" customHeight="1">
      <c r="A124" s="37"/>
      <c r="B124" s="38"/>
      <c r="C124" s="217" t="s">
        <v>84</v>
      </c>
      <c r="D124" s="217" t="s">
        <v>123</v>
      </c>
      <c r="E124" s="218" t="s">
        <v>124</v>
      </c>
      <c r="F124" s="219" t="s">
        <v>125</v>
      </c>
      <c r="G124" s="220" t="s">
        <v>126</v>
      </c>
      <c r="H124" s="221">
        <v>1662.5</v>
      </c>
      <c r="I124" s="222"/>
      <c r="J124" s="223">
        <f>ROUND(I124*H124,2)</f>
        <v>0</v>
      </c>
      <c r="K124" s="219" t="s">
        <v>127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6.9999999999999994E-05</v>
      </c>
      <c r="R124" s="226">
        <f>Q124*H124</f>
        <v>0.11637499999999999</v>
      </c>
      <c r="S124" s="226">
        <v>0.11500000000000001</v>
      </c>
      <c r="T124" s="227">
        <f>S124*H124</f>
        <v>191.1875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128</v>
      </c>
      <c r="AT124" s="228" t="s">
        <v>123</v>
      </c>
      <c r="AU124" s="228" t="s">
        <v>86</v>
      </c>
      <c r="AY124" s="16" t="s">
        <v>121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128</v>
      </c>
      <c r="BM124" s="228" t="s">
        <v>184</v>
      </c>
    </row>
    <row r="125" s="2" customFormat="1">
      <c r="A125" s="37"/>
      <c r="B125" s="38"/>
      <c r="C125" s="39"/>
      <c r="D125" s="230" t="s">
        <v>130</v>
      </c>
      <c r="E125" s="39"/>
      <c r="F125" s="231" t="s">
        <v>131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86</v>
      </c>
    </row>
    <row r="126" s="13" customFormat="1">
      <c r="A126" s="13"/>
      <c r="B126" s="235"/>
      <c r="C126" s="236"/>
      <c r="D126" s="230" t="s">
        <v>132</v>
      </c>
      <c r="E126" s="237" t="s">
        <v>1</v>
      </c>
      <c r="F126" s="238" t="s">
        <v>185</v>
      </c>
      <c r="G126" s="236"/>
      <c r="H126" s="239">
        <v>1662.5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132</v>
      </c>
      <c r="AU126" s="245" t="s">
        <v>86</v>
      </c>
      <c r="AV126" s="13" t="s">
        <v>86</v>
      </c>
      <c r="AW126" s="13" t="s">
        <v>30</v>
      </c>
      <c r="AX126" s="13" t="s">
        <v>84</v>
      </c>
      <c r="AY126" s="245" t="s">
        <v>121</v>
      </c>
    </row>
    <row r="127" s="2" customFormat="1" ht="16.5" customHeight="1">
      <c r="A127" s="37"/>
      <c r="B127" s="38"/>
      <c r="C127" s="217" t="s">
        <v>86</v>
      </c>
      <c r="D127" s="217" t="s">
        <v>123</v>
      </c>
      <c r="E127" s="218" t="s">
        <v>186</v>
      </c>
      <c r="F127" s="219" t="s">
        <v>187</v>
      </c>
      <c r="G127" s="220" t="s">
        <v>153</v>
      </c>
      <c r="H127" s="221">
        <v>220</v>
      </c>
      <c r="I127" s="222"/>
      <c r="J127" s="223">
        <f>ROUND(I127*H127,2)</f>
        <v>0</v>
      </c>
      <c r="K127" s="219" t="s">
        <v>127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0.28999999999999998</v>
      </c>
      <c r="T127" s="227">
        <f>S127*H127</f>
        <v>63.799999999999997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128</v>
      </c>
      <c r="AT127" s="228" t="s">
        <v>123</v>
      </c>
      <c r="AU127" s="228" t="s">
        <v>86</v>
      </c>
      <c r="AY127" s="16" t="s">
        <v>121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128</v>
      </c>
      <c r="BM127" s="228" t="s">
        <v>188</v>
      </c>
    </row>
    <row r="128" s="2" customFormat="1">
      <c r="A128" s="37"/>
      <c r="B128" s="38"/>
      <c r="C128" s="39"/>
      <c r="D128" s="230" t="s">
        <v>130</v>
      </c>
      <c r="E128" s="39"/>
      <c r="F128" s="231" t="s">
        <v>189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130</v>
      </c>
      <c r="AU128" s="16" t="s">
        <v>86</v>
      </c>
    </row>
    <row r="129" s="13" customFormat="1">
      <c r="A129" s="13"/>
      <c r="B129" s="235"/>
      <c r="C129" s="236"/>
      <c r="D129" s="230" t="s">
        <v>132</v>
      </c>
      <c r="E129" s="237" t="s">
        <v>1</v>
      </c>
      <c r="F129" s="238" t="s">
        <v>190</v>
      </c>
      <c r="G129" s="236"/>
      <c r="H129" s="239">
        <v>220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132</v>
      </c>
      <c r="AU129" s="245" t="s">
        <v>86</v>
      </c>
      <c r="AV129" s="13" t="s">
        <v>86</v>
      </c>
      <c r="AW129" s="13" t="s">
        <v>30</v>
      </c>
      <c r="AX129" s="13" t="s">
        <v>84</v>
      </c>
      <c r="AY129" s="245" t="s">
        <v>121</v>
      </c>
    </row>
    <row r="130" s="2" customFormat="1" ht="21.75" customHeight="1">
      <c r="A130" s="37"/>
      <c r="B130" s="38"/>
      <c r="C130" s="217" t="s">
        <v>140</v>
      </c>
      <c r="D130" s="217" t="s">
        <v>123</v>
      </c>
      <c r="E130" s="218" t="s">
        <v>191</v>
      </c>
      <c r="F130" s="219" t="s">
        <v>192</v>
      </c>
      <c r="G130" s="220" t="s">
        <v>193</v>
      </c>
      <c r="H130" s="221">
        <v>11</v>
      </c>
      <c r="I130" s="222"/>
      <c r="J130" s="223">
        <f>ROUND(I130*H130,2)</f>
        <v>0</v>
      </c>
      <c r="K130" s="219" t="s">
        <v>127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128</v>
      </c>
      <c r="AT130" s="228" t="s">
        <v>123</v>
      </c>
      <c r="AU130" s="228" t="s">
        <v>86</v>
      </c>
      <c r="AY130" s="16" t="s">
        <v>121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128</v>
      </c>
      <c r="BM130" s="228" t="s">
        <v>194</v>
      </c>
    </row>
    <row r="131" s="2" customFormat="1">
      <c r="A131" s="37"/>
      <c r="B131" s="38"/>
      <c r="C131" s="39"/>
      <c r="D131" s="230" t="s">
        <v>130</v>
      </c>
      <c r="E131" s="39"/>
      <c r="F131" s="231" t="s">
        <v>195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86</v>
      </c>
    </row>
    <row r="132" s="13" customFormat="1">
      <c r="A132" s="13"/>
      <c r="B132" s="235"/>
      <c r="C132" s="236"/>
      <c r="D132" s="230" t="s">
        <v>132</v>
      </c>
      <c r="E132" s="237" t="s">
        <v>1</v>
      </c>
      <c r="F132" s="238" t="s">
        <v>196</v>
      </c>
      <c r="G132" s="236"/>
      <c r="H132" s="239">
        <v>11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132</v>
      </c>
      <c r="AU132" s="245" t="s">
        <v>86</v>
      </c>
      <c r="AV132" s="13" t="s">
        <v>86</v>
      </c>
      <c r="AW132" s="13" t="s">
        <v>30</v>
      </c>
      <c r="AX132" s="13" t="s">
        <v>84</v>
      </c>
      <c r="AY132" s="245" t="s">
        <v>121</v>
      </c>
    </row>
    <row r="133" s="12" customFormat="1" ht="22.8" customHeight="1">
      <c r="A133" s="12"/>
      <c r="B133" s="201"/>
      <c r="C133" s="202"/>
      <c r="D133" s="203" t="s">
        <v>75</v>
      </c>
      <c r="E133" s="215" t="s">
        <v>134</v>
      </c>
      <c r="F133" s="215" t="s">
        <v>135</v>
      </c>
      <c r="G133" s="202"/>
      <c r="H133" s="202"/>
      <c r="I133" s="205"/>
      <c r="J133" s="216">
        <f>BK133</f>
        <v>0</v>
      </c>
      <c r="K133" s="202"/>
      <c r="L133" s="207"/>
      <c r="M133" s="208"/>
      <c r="N133" s="209"/>
      <c r="O133" s="209"/>
      <c r="P133" s="210">
        <f>SUM(P134:P142)</f>
        <v>0</v>
      </c>
      <c r="Q133" s="209"/>
      <c r="R133" s="210">
        <f>SUM(R134:R142)</f>
        <v>173.46525</v>
      </c>
      <c r="S133" s="209"/>
      <c r="T133" s="211">
        <f>SUM(T134:T142)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84</v>
      </c>
      <c r="AT133" s="213" t="s">
        <v>75</v>
      </c>
      <c r="AU133" s="213" t="s">
        <v>84</v>
      </c>
      <c r="AY133" s="212" t="s">
        <v>121</v>
      </c>
      <c r="BK133" s="214">
        <f>SUM(BK134:BK142)</f>
        <v>0</v>
      </c>
    </row>
    <row r="134" s="2" customFormat="1" ht="16.5" customHeight="1">
      <c r="A134" s="37"/>
      <c r="B134" s="38"/>
      <c r="C134" s="217" t="s">
        <v>128</v>
      </c>
      <c r="D134" s="217" t="s">
        <v>123</v>
      </c>
      <c r="E134" s="218" t="s">
        <v>136</v>
      </c>
      <c r="F134" s="219" t="s">
        <v>137</v>
      </c>
      <c r="G134" s="220" t="s">
        <v>126</v>
      </c>
      <c r="H134" s="221">
        <v>1662.5</v>
      </c>
      <c r="I134" s="222"/>
      <c r="J134" s="223">
        <f>ROUND(I134*H134,2)</f>
        <v>0</v>
      </c>
      <c r="K134" s="219" t="s">
        <v>127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0.10434</v>
      </c>
      <c r="R134" s="226">
        <f>Q134*H134</f>
        <v>173.46525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128</v>
      </c>
      <c r="AT134" s="228" t="s">
        <v>123</v>
      </c>
      <c r="AU134" s="228" t="s">
        <v>86</v>
      </c>
      <c r="AY134" s="16" t="s">
        <v>121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128</v>
      </c>
      <c r="BM134" s="228" t="s">
        <v>197</v>
      </c>
    </row>
    <row r="135" s="2" customFormat="1">
      <c r="A135" s="37"/>
      <c r="B135" s="38"/>
      <c r="C135" s="39"/>
      <c r="D135" s="230" t="s">
        <v>130</v>
      </c>
      <c r="E135" s="39"/>
      <c r="F135" s="231" t="s">
        <v>139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86</v>
      </c>
    </row>
    <row r="136" s="13" customFormat="1">
      <c r="A136" s="13"/>
      <c r="B136" s="235"/>
      <c r="C136" s="236"/>
      <c r="D136" s="230" t="s">
        <v>132</v>
      </c>
      <c r="E136" s="237" t="s">
        <v>1</v>
      </c>
      <c r="F136" s="238" t="s">
        <v>185</v>
      </c>
      <c r="G136" s="236"/>
      <c r="H136" s="239">
        <v>1662.5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132</v>
      </c>
      <c r="AU136" s="245" t="s">
        <v>86</v>
      </c>
      <c r="AV136" s="13" t="s">
        <v>86</v>
      </c>
      <c r="AW136" s="13" t="s">
        <v>30</v>
      </c>
      <c r="AX136" s="13" t="s">
        <v>84</v>
      </c>
      <c r="AY136" s="245" t="s">
        <v>121</v>
      </c>
    </row>
    <row r="137" s="2" customFormat="1" ht="16.5" customHeight="1">
      <c r="A137" s="37"/>
      <c r="B137" s="38"/>
      <c r="C137" s="217" t="s">
        <v>134</v>
      </c>
      <c r="D137" s="217" t="s">
        <v>123</v>
      </c>
      <c r="E137" s="218" t="s">
        <v>141</v>
      </c>
      <c r="F137" s="219" t="s">
        <v>142</v>
      </c>
      <c r="G137" s="220" t="s">
        <v>126</v>
      </c>
      <c r="H137" s="221">
        <v>1662.5</v>
      </c>
      <c r="I137" s="222"/>
      <c r="J137" s="223">
        <f>ROUND(I137*H137,2)</f>
        <v>0</v>
      </c>
      <c r="K137" s="219" t="s">
        <v>127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128</v>
      </c>
      <c r="AT137" s="228" t="s">
        <v>123</v>
      </c>
      <c r="AU137" s="228" t="s">
        <v>86</v>
      </c>
      <c r="AY137" s="16" t="s">
        <v>121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128</v>
      </c>
      <c r="BM137" s="228" t="s">
        <v>198</v>
      </c>
    </row>
    <row r="138" s="2" customFormat="1">
      <c r="A138" s="37"/>
      <c r="B138" s="38"/>
      <c r="C138" s="39"/>
      <c r="D138" s="230" t="s">
        <v>130</v>
      </c>
      <c r="E138" s="39"/>
      <c r="F138" s="231" t="s">
        <v>144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130</v>
      </c>
      <c r="AU138" s="16" t="s">
        <v>86</v>
      </c>
    </row>
    <row r="139" s="13" customFormat="1">
      <c r="A139" s="13"/>
      <c r="B139" s="235"/>
      <c r="C139" s="236"/>
      <c r="D139" s="230" t="s">
        <v>132</v>
      </c>
      <c r="E139" s="237" t="s">
        <v>1</v>
      </c>
      <c r="F139" s="238" t="s">
        <v>185</v>
      </c>
      <c r="G139" s="236"/>
      <c r="H139" s="239">
        <v>1662.5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132</v>
      </c>
      <c r="AU139" s="245" t="s">
        <v>86</v>
      </c>
      <c r="AV139" s="13" t="s">
        <v>86</v>
      </c>
      <c r="AW139" s="13" t="s">
        <v>30</v>
      </c>
      <c r="AX139" s="13" t="s">
        <v>84</v>
      </c>
      <c r="AY139" s="245" t="s">
        <v>121</v>
      </c>
    </row>
    <row r="140" s="2" customFormat="1" ht="21.75" customHeight="1">
      <c r="A140" s="37"/>
      <c r="B140" s="38"/>
      <c r="C140" s="217" t="s">
        <v>157</v>
      </c>
      <c r="D140" s="217" t="s">
        <v>123</v>
      </c>
      <c r="E140" s="218" t="s">
        <v>145</v>
      </c>
      <c r="F140" s="219" t="s">
        <v>146</v>
      </c>
      <c r="G140" s="220" t="s">
        <v>126</v>
      </c>
      <c r="H140" s="221">
        <v>1662.5</v>
      </c>
      <c r="I140" s="222"/>
      <c r="J140" s="223">
        <f>ROUND(I140*H140,2)</f>
        <v>0</v>
      </c>
      <c r="K140" s="219" t="s">
        <v>127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128</v>
      </c>
      <c r="AT140" s="228" t="s">
        <v>123</v>
      </c>
      <c r="AU140" s="228" t="s">
        <v>86</v>
      </c>
      <c r="AY140" s="16" t="s">
        <v>121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128</v>
      </c>
      <c r="BM140" s="228" t="s">
        <v>199</v>
      </c>
    </row>
    <row r="141" s="2" customFormat="1">
      <c r="A141" s="37"/>
      <c r="B141" s="38"/>
      <c r="C141" s="39"/>
      <c r="D141" s="230" t="s">
        <v>130</v>
      </c>
      <c r="E141" s="39"/>
      <c r="F141" s="231" t="s">
        <v>148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130</v>
      </c>
      <c r="AU141" s="16" t="s">
        <v>86</v>
      </c>
    </row>
    <row r="142" s="13" customFormat="1">
      <c r="A142" s="13"/>
      <c r="B142" s="235"/>
      <c r="C142" s="236"/>
      <c r="D142" s="230" t="s">
        <v>132</v>
      </c>
      <c r="E142" s="237" t="s">
        <v>1</v>
      </c>
      <c r="F142" s="238" t="s">
        <v>185</v>
      </c>
      <c r="G142" s="236"/>
      <c r="H142" s="239">
        <v>1662.5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132</v>
      </c>
      <c r="AU142" s="245" t="s">
        <v>86</v>
      </c>
      <c r="AV142" s="13" t="s">
        <v>86</v>
      </c>
      <c r="AW142" s="13" t="s">
        <v>30</v>
      </c>
      <c r="AX142" s="13" t="s">
        <v>84</v>
      </c>
      <c r="AY142" s="245" t="s">
        <v>121</v>
      </c>
    </row>
    <row r="143" s="12" customFormat="1" ht="22.8" customHeight="1">
      <c r="A143" s="12"/>
      <c r="B143" s="201"/>
      <c r="C143" s="202"/>
      <c r="D143" s="203" t="s">
        <v>75</v>
      </c>
      <c r="E143" s="215" t="s">
        <v>149</v>
      </c>
      <c r="F143" s="215" t="s">
        <v>150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SUM(P144:P162)</f>
        <v>0</v>
      </c>
      <c r="Q143" s="209"/>
      <c r="R143" s="210">
        <f>SUM(R144:R162)</f>
        <v>51.773740000000004</v>
      </c>
      <c r="S143" s="209"/>
      <c r="T143" s="211">
        <f>SUM(T144:T162)</f>
        <v>33.25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84</v>
      </c>
      <c r="AT143" s="213" t="s">
        <v>75</v>
      </c>
      <c r="AU143" s="213" t="s">
        <v>84</v>
      </c>
      <c r="AY143" s="212" t="s">
        <v>121</v>
      </c>
      <c r="BK143" s="214">
        <f>SUM(BK144:BK162)</f>
        <v>0</v>
      </c>
    </row>
    <row r="144" s="2" customFormat="1" ht="16.5" customHeight="1">
      <c r="A144" s="37"/>
      <c r="B144" s="38"/>
      <c r="C144" s="217" t="s">
        <v>162</v>
      </c>
      <c r="D144" s="217" t="s">
        <v>123</v>
      </c>
      <c r="E144" s="218" t="s">
        <v>200</v>
      </c>
      <c r="F144" s="219" t="s">
        <v>201</v>
      </c>
      <c r="G144" s="220" t="s">
        <v>153</v>
      </c>
      <c r="H144" s="221">
        <v>220</v>
      </c>
      <c r="I144" s="222"/>
      <c r="J144" s="223">
        <f>ROUND(I144*H144,2)</f>
        <v>0</v>
      </c>
      <c r="K144" s="219" t="s">
        <v>127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0.15540000000000001</v>
      </c>
      <c r="R144" s="226">
        <f>Q144*H144</f>
        <v>34.188000000000002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128</v>
      </c>
      <c r="AT144" s="228" t="s">
        <v>123</v>
      </c>
      <c r="AU144" s="228" t="s">
        <v>86</v>
      </c>
      <c r="AY144" s="16" t="s">
        <v>121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128</v>
      </c>
      <c r="BM144" s="228" t="s">
        <v>202</v>
      </c>
    </row>
    <row r="145" s="2" customFormat="1">
      <c r="A145" s="37"/>
      <c r="B145" s="38"/>
      <c r="C145" s="39"/>
      <c r="D145" s="230" t="s">
        <v>130</v>
      </c>
      <c r="E145" s="39"/>
      <c r="F145" s="231" t="s">
        <v>203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86</v>
      </c>
    </row>
    <row r="146" s="13" customFormat="1">
      <c r="A146" s="13"/>
      <c r="B146" s="235"/>
      <c r="C146" s="236"/>
      <c r="D146" s="230" t="s">
        <v>132</v>
      </c>
      <c r="E146" s="237" t="s">
        <v>1</v>
      </c>
      <c r="F146" s="238" t="s">
        <v>204</v>
      </c>
      <c r="G146" s="236"/>
      <c r="H146" s="239">
        <v>220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132</v>
      </c>
      <c r="AU146" s="245" t="s">
        <v>86</v>
      </c>
      <c r="AV146" s="13" t="s">
        <v>86</v>
      </c>
      <c r="AW146" s="13" t="s">
        <v>30</v>
      </c>
      <c r="AX146" s="13" t="s">
        <v>84</v>
      </c>
      <c r="AY146" s="245" t="s">
        <v>121</v>
      </c>
    </row>
    <row r="147" s="2" customFormat="1" ht="16.5" customHeight="1">
      <c r="A147" s="37"/>
      <c r="B147" s="38"/>
      <c r="C147" s="250" t="s">
        <v>167</v>
      </c>
      <c r="D147" s="250" t="s">
        <v>205</v>
      </c>
      <c r="E147" s="251" t="s">
        <v>206</v>
      </c>
      <c r="F147" s="252" t="s">
        <v>207</v>
      </c>
      <c r="G147" s="253" t="s">
        <v>153</v>
      </c>
      <c r="H147" s="254">
        <v>218</v>
      </c>
      <c r="I147" s="255"/>
      <c r="J147" s="256">
        <f>ROUND(I147*H147,2)</f>
        <v>0</v>
      </c>
      <c r="K147" s="252" t="s">
        <v>127</v>
      </c>
      <c r="L147" s="257"/>
      <c r="M147" s="258" t="s">
        <v>1</v>
      </c>
      <c r="N147" s="259" t="s">
        <v>41</v>
      </c>
      <c r="O147" s="90"/>
      <c r="P147" s="226">
        <f>O147*H147</f>
        <v>0</v>
      </c>
      <c r="Q147" s="226">
        <v>0.080000000000000002</v>
      </c>
      <c r="R147" s="226">
        <f>Q147*H147</f>
        <v>17.440000000000001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167</v>
      </c>
      <c r="AT147" s="228" t="s">
        <v>205</v>
      </c>
      <c r="AU147" s="228" t="s">
        <v>86</v>
      </c>
      <c r="AY147" s="16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128</v>
      </c>
      <c r="BM147" s="228" t="s">
        <v>208</v>
      </c>
    </row>
    <row r="148" s="2" customFormat="1">
      <c r="A148" s="37"/>
      <c r="B148" s="38"/>
      <c r="C148" s="39"/>
      <c r="D148" s="230" t="s">
        <v>130</v>
      </c>
      <c r="E148" s="39"/>
      <c r="F148" s="231" t="s">
        <v>207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86</v>
      </c>
    </row>
    <row r="149" s="2" customFormat="1" ht="16.5" customHeight="1">
      <c r="A149" s="37"/>
      <c r="B149" s="38"/>
      <c r="C149" s="250" t="s">
        <v>149</v>
      </c>
      <c r="D149" s="250" t="s">
        <v>205</v>
      </c>
      <c r="E149" s="251" t="s">
        <v>209</v>
      </c>
      <c r="F149" s="252" t="s">
        <v>210</v>
      </c>
      <c r="G149" s="253" t="s">
        <v>153</v>
      </c>
      <c r="H149" s="254">
        <v>2</v>
      </c>
      <c r="I149" s="255"/>
      <c r="J149" s="256">
        <f>ROUND(I149*H149,2)</f>
        <v>0</v>
      </c>
      <c r="K149" s="252" t="s">
        <v>127</v>
      </c>
      <c r="L149" s="257"/>
      <c r="M149" s="258" t="s">
        <v>1</v>
      </c>
      <c r="N149" s="259" t="s">
        <v>41</v>
      </c>
      <c r="O149" s="90"/>
      <c r="P149" s="226">
        <f>O149*H149</f>
        <v>0</v>
      </c>
      <c r="Q149" s="226">
        <v>0.065670000000000006</v>
      </c>
      <c r="R149" s="226">
        <f>Q149*H149</f>
        <v>0.13134000000000001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167</v>
      </c>
      <c r="AT149" s="228" t="s">
        <v>205</v>
      </c>
      <c r="AU149" s="228" t="s">
        <v>86</v>
      </c>
      <c r="AY149" s="16" t="s">
        <v>121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128</v>
      </c>
      <c r="BM149" s="228" t="s">
        <v>211</v>
      </c>
    </row>
    <row r="150" s="2" customFormat="1">
      <c r="A150" s="37"/>
      <c r="B150" s="38"/>
      <c r="C150" s="39"/>
      <c r="D150" s="230" t="s">
        <v>130</v>
      </c>
      <c r="E150" s="39"/>
      <c r="F150" s="231" t="s">
        <v>210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130</v>
      </c>
      <c r="AU150" s="16" t="s">
        <v>86</v>
      </c>
    </row>
    <row r="151" s="2" customFormat="1" ht="16.5" customHeight="1">
      <c r="A151" s="37"/>
      <c r="B151" s="38"/>
      <c r="C151" s="217" t="s">
        <v>178</v>
      </c>
      <c r="D151" s="217" t="s">
        <v>123</v>
      </c>
      <c r="E151" s="218" t="s">
        <v>151</v>
      </c>
      <c r="F151" s="219" t="s">
        <v>152</v>
      </c>
      <c r="G151" s="220" t="s">
        <v>153</v>
      </c>
      <c r="H151" s="221">
        <v>24</v>
      </c>
      <c r="I151" s="222"/>
      <c r="J151" s="223">
        <f>ROUND(I151*H151,2)</f>
        <v>0</v>
      </c>
      <c r="K151" s="219" t="s">
        <v>127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128</v>
      </c>
      <c r="AT151" s="228" t="s">
        <v>123</v>
      </c>
      <c r="AU151" s="228" t="s">
        <v>86</v>
      </c>
      <c r="AY151" s="16" t="s">
        <v>121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128</v>
      </c>
      <c r="BM151" s="228" t="s">
        <v>212</v>
      </c>
    </row>
    <row r="152" s="2" customFormat="1">
      <c r="A152" s="37"/>
      <c r="B152" s="38"/>
      <c r="C152" s="39"/>
      <c r="D152" s="230" t="s">
        <v>130</v>
      </c>
      <c r="E152" s="39"/>
      <c r="F152" s="231" t="s">
        <v>155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86</v>
      </c>
    </row>
    <row r="153" s="13" customFormat="1">
      <c r="A153" s="13"/>
      <c r="B153" s="235"/>
      <c r="C153" s="236"/>
      <c r="D153" s="230" t="s">
        <v>132</v>
      </c>
      <c r="E153" s="237" t="s">
        <v>1</v>
      </c>
      <c r="F153" s="238" t="s">
        <v>213</v>
      </c>
      <c r="G153" s="236"/>
      <c r="H153" s="239">
        <v>24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132</v>
      </c>
      <c r="AU153" s="245" t="s">
        <v>86</v>
      </c>
      <c r="AV153" s="13" t="s">
        <v>86</v>
      </c>
      <c r="AW153" s="13" t="s">
        <v>30</v>
      </c>
      <c r="AX153" s="13" t="s">
        <v>84</v>
      </c>
      <c r="AY153" s="245" t="s">
        <v>121</v>
      </c>
    </row>
    <row r="154" s="2" customFormat="1" ht="21.75" customHeight="1">
      <c r="A154" s="37"/>
      <c r="B154" s="38"/>
      <c r="C154" s="217" t="s">
        <v>214</v>
      </c>
      <c r="D154" s="217" t="s">
        <v>123</v>
      </c>
      <c r="E154" s="218" t="s">
        <v>158</v>
      </c>
      <c r="F154" s="219" t="s">
        <v>159</v>
      </c>
      <c r="G154" s="220" t="s">
        <v>153</v>
      </c>
      <c r="H154" s="221">
        <v>24</v>
      </c>
      <c r="I154" s="222"/>
      <c r="J154" s="223">
        <f>ROUND(I154*H154,2)</f>
        <v>0</v>
      </c>
      <c r="K154" s="219" t="s">
        <v>127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0.00059999999999999995</v>
      </c>
      <c r="R154" s="226">
        <f>Q154*H154</f>
        <v>0.0144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128</v>
      </c>
      <c r="AT154" s="228" t="s">
        <v>123</v>
      </c>
      <c r="AU154" s="228" t="s">
        <v>86</v>
      </c>
      <c r="AY154" s="16" t="s">
        <v>121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128</v>
      </c>
      <c r="BM154" s="228" t="s">
        <v>215</v>
      </c>
    </row>
    <row r="155" s="2" customFormat="1">
      <c r="A155" s="37"/>
      <c r="B155" s="38"/>
      <c r="C155" s="39"/>
      <c r="D155" s="230" t="s">
        <v>130</v>
      </c>
      <c r="E155" s="39"/>
      <c r="F155" s="231" t="s">
        <v>161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130</v>
      </c>
      <c r="AU155" s="16" t="s">
        <v>86</v>
      </c>
    </row>
    <row r="156" s="13" customFormat="1">
      <c r="A156" s="13"/>
      <c r="B156" s="235"/>
      <c r="C156" s="236"/>
      <c r="D156" s="230" t="s">
        <v>132</v>
      </c>
      <c r="E156" s="237" t="s">
        <v>1</v>
      </c>
      <c r="F156" s="238" t="s">
        <v>213</v>
      </c>
      <c r="G156" s="236"/>
      <c r="H156" s="239">
        <v>24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132</v>
      </c>
      <c r="AU156" s="245" t="s">
        <v>86</v>
      </c>
      <c r="AV156" s="13" t="s">
        <v>86</v>
      </c>
      <c r="AW156" s="13" t="s">
        <v>30</v>
      </c>
      <c r="AX156" s="13" t="s">
        <v>84</v>
      </c>
      <c r="AY156" s="245" t="s">
        <v>121</v>
      </c>
    </row>
    <row r="157" s="2" customFormat="1" ht="16.5" customHeight="1">
      <c r="A157" s="37"/>
      <c r="B157" s="38"/>
      <c r="C157" s="217" t="s">
        <v>216</v>
      </c>
      <c r="D157" s="217" t="s">
        <v>123</v>
      </c>
      <c r="E157" s="218" t="s">
        <v>163</v>
      </c>
      <c r="F157" s="219" t="s">
        <v>164</v>
      </c>
      <c r="G157" s="220" t="s">
        <v>153</v>
      </c>
      <c r="H157" s="221">
        <v>24</v>
      </c>
      <c r="I157" s="222"/>
      <c r="J157" s="223">
        <f>ROUND(I157*H157,2)</f>
        <v>0</v>
      </c>
      <c r="K157" s="219" t="s">
        <v>127</v>
      </c>
      <c r="L157" s="43"/>
      <c r="M157" s="224" t="s">
        <v>1</v>
      </c>
      <c r="N157" s="225" t="s">
        <v>41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128</v>
      </c>
      <c r="AT157" s="228" t="s">
        <v>123</v>
      </c>
      <c r="AU157" s="228" t="s">
        <v>86</v>
      </c>
      <c r="AY157" s="16" t="s">
        <v>121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128</v>
      </c>
      <c r="BM157" s="228" t="s">
        <v>217</v>
      </c>
    </row>
    <row r="158" s="2" customFormat="1">
      <c r="A158" s="37"/>
      <c r="B158" s="38"/>
      <c r="C158" s="39"/>
      <c r="D158" s="230" t="s">
        <v>130</v>
      </c>
      <c r="E158" s="39"/>
      <c r="F158" s="231" t="s">
        <v>166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86</v>
      </c>
    </row>
    <row r="159" s="13" customFormat="1">
      <c r="A159" s="13"/>
      <c r="B159" s="235"/>
      <c r="C159" s="236"/>
      <c r="D159" s="230" t="s">
        <v>132</v>
      </c>
      <c r="E159" s="237" t="s">
        <v>1</v>
      </c>
      <c r="F159" s="238" t="s">
        <v>213</v>
      </c>
      <c r="G159" s="236"/>
      <c r="H159" s="239">
        <v>24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132</v>
      </c>
      <c r="AU159" s="245" t="s">
        <v>86</v>
      </c>
      <c r="AV159" s="13" t="s">
        <v>86</v>
      </c>
      <c r="AW159" s="13" t="s">
        <v>30</v>
      </c>
      <c r="AX159" s="13" t="s">
        <v>84</v>
      </c>
      <c r="AY159" s="245" t="s">
        <v>121</v>
      </c>
    </row>
    <row r="160" s="2" customFormat="1" ht="16.5" customHeight="1">
      <c r="A160" s="37"/>
      <c r="B160" s="38"/>
      <c r="C160" s="217" t="s">
        <v>218</v>
      </c>
      <c r="D160" s="217" t="s">
        <v>123</v>
      </c>
      <c r="E160" s="218" t="s">
        <v>168</v>
      </c>
      <c r="F160" s="219" t="s">
        <v>169</v>
      </c>
      <c r="G160" s="220" t="s">
        <v>126</v>
      </c>
      <c r="H160" s="221">
        <v>1662.5</v>
      </c>
      <c r="I160" s="222"/>
      <c r="J160" s="223">
        <f>ROUND(I160*H160,2)</f>
        <v>0</v>
      </c>
      <c r="K160" s="219" t="s">
        <v>127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0.02</v>
      </c>
      <c r="T160" s="227">
        <f>S160*H160</f>
        <v>33.25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128</v>
      </c>
      <c r="AT160" s="228" t="s">
        <v>123</v>
      </c>
      <c r="AU160" s="228" t="s">
        <v>86</v>
      </c>
      <c r="AY160" s="16" t="s">
        <v>121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128</v>
      </c>
      <c r="BM160" s="228" t="s">
        <v>219</v>
      </c>
    </row>
    <row r="161" s="2" customFormat="1">
      <c r="A161" s="37"/>
      <c r="B161" s="38"/>
      <c r="C161" s="39"/>
      <c r="D161" s="230" t="s">
        <v>130</v>
      </c>
      <c r="E161" s="39"/>
      <c r="F161" s="231" t="s">
        <v>171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130</v>
      </c>
      <c r="AU161" s="16" t="s">
        <v>86</v>
      </c>
    </row>
    <row r="162" s="13" customFormat="1">
      <c r="A162" s="13"/>
      <c r="B162" s="235"/>
      <c r="C162" s="236"/>
      <c r="D162" s="230" t="s">
        <v>132</v>
      </c>
      <c r="E162" s="237" t="s">
        <v>1</v>
      </c>
      <c r="F162" s="238" t="s">
        <v>185</v>
      </c>
      <c r="G162" s="236"/>
      <c r="H162" s="239">
        <v>1662.5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132</v>
      </c>
      <c r="AU162" s="245" t="s">
        <v>86</v>
      </c>
      <c r="AV162" s="13" t="s">
        <v>86</v>
      </c>
      <c r="AW162" s="13" t="s">
        <v>30</v>
      </c>
      <c r="AX162" s="13" t="s">
        <v>84</v>
      </c>
      <c r="AY162" s="245" t="s">
        <v>121</v>
      </c>
    </row>
    <row r="163" s="12" customFormat="1" ht="22.8" customHeight="1">
      <c r="A163" s="12"/>
      <c r="B163" s="201"/>
      <c r="C163" s="202"/>
      <c r="D163" s="203" t="s">
        <v>75</v>
      </c>
      <c r="E163" s="215" t="s">
        <v>172</v>
      </c>
      <c r="F163" s="215" t="s">
        <v>173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SUM(P164:P171)</f>
        <v>0</v>
      </c>
      <c r="Q163" s="209"/>
      <c r="R163" s="210">
        <f>SUM(R164:R171)</f>
        <v>0</v>
      </c>
      <c r="S163" s="209"/>
      <c r="T163" s="211">
        <f>SUM(T164:T171)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84</v>
      </c>
      <c r="AT163" s="213" t="s">
        <v>75</v>
      </c>
      <c r="AU163" s="213" t="s">
        <v>84</v>
      </c>
      <c r="AY163" s="212" t="s">
        <v>121</v>
      </c>
      <c r="BK163" s="214">
        <f>SUM(BK164:BK171)</f>
        <v>0</v>
      </c>
    </row>
    <row r="164" s="2" customFormat="1" ht="24.15" customHeight="1">
      <c r="A164" s="37"/>
      <c r="B164" s="38"/>
      <c r="C164" s="217" t="s">
        <v>220</v>
      </c>
      <c r="D164" s="217" t="s">
        <v>123</v>
      </c>
      <c r="E164" s="218" t="s">
        <v>221</v>
      </c>
      <c r="F164" s="219" t="s">
        <v>222</v>
      </c>
      <c r="G164" s="220" t="s">
        <v>176</v>
      </c>
      <c r="H164" s="221">
        <v>97</v>
      </c>
      <c r="I164" s="222"/>
      <c r="J164" s="223">
        <f>ROUND(I164*H164,2)</f>
        <v>0</v>
      </c>
      <c r="K164" s="219" t="s">
        <v>127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128</v>
      </c>
      <c r="AT164" s="228" t="s">
        <v>123</v>
      </c>
      <c r="AU164" s="228" t="s">
        <v>86</v>
      </c>
      <c r="AY164" s="16" t="s">
        <v>121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128</v>
      </c>
      <c r="BM164" s="228" t="s">
        <v>223</v>
      </c>
    </row>
    <row r="165" s="2" customFormat="1">
      <c r="A165" s="37"/>
      <c r="B165" s="38"/>
      <c r="C165" s="39"/>
      <c r="D165" s="230" t="s">
        <v>130</v>
      </c>
      <c r="E165" s="39"/>
      <c r="F165" s="231" t="s">
        <v>224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130</v>
      </c>
      <c r="AU165" s="16" t="s">
        <v>86</v>
      </c>
    </row>
    <row r="166" s="13" customFormat="1">
      <c r="A166" s="13"/>
      <c r="B166" s="235"/>
      <c r="C166" s="236"/>
      <c r="D166" s="230" t="s">
        <v>132</v>
      </c>
      <c r="E166" s="237" t="s">
        <v>1</v>
      </c>
      <c r="F166" s="238" t="s">
        <v>225</v>
      </c>
      <c r="G166" s="236"/>
      <c r="H166" s="239">
        <v>97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132</v>
      </c>
      <c r="AU166" s="245" t="s">
        <v>86</v>
      </c>
      <c r="AV166" s="13" t="s">
        <v>86</v>
      </c>
      <c r="AW166" s="13" t="s">
        <v>30</v>
      </c>
      <c r="AX166" s="13" t="s">
        <v>84</v>
      </c>
      <c r="AY166" s="245" t="s">
        <v>121</v>
      </c>
    </row>
    <row r="167" s="2" customFormat="1" ht="24.15" customHeight="1">
      <c r="A167" s="37"/>
      <c r="B167" s="38"/>
      <c r="C167" s="217" t="s">
        <v>8</v>
      </c>
      <c r="D167" s="217" t="s">
        <v>123</v>
      </c>
      <c r="E167" s="218" t="s">
        <v>174</v>
      </c>
      <c r="F167" s="219" t="s">
        <v>175</v>
      </c>
      <c r="G167" s="220" t="s">
        <v>176</v>
      </c>
      <c r="H167" s="221">
        <v>191.19999999999999</v>
      </c>
      <c r="I167" s="222"/>
      <c r="J167" s="223">
        <f>ROUND(I167*H167,2)</f>
        <v>0</v>
      </c>
      <c r="K167" s="219" t="s">
        <v>127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128</v>
      </c>
      <c r="AT167" s="228" t="s">
        <v>123</v>
      </c>
      <c r="AU167" s="228" t="s">
        <v>86</v>
      </c>
      <c r="AY167" s="16" t="s">
        <v>121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128</v>
      </c>
      <c r="BM167" s="228" t="s">
        <v>226</v>
      </c>
    </row>
    <row r="168" s="2" customFormat="1">
      <c r="A168" s="37"/>
      <c r="B168" s="38"/>
      <c r="C168" s="39"/>
      <c r="D168" s="230" t="s">
        <v>130</v>
      </c>
      <c r="E168" s="39"/>
      <c r="F168" s="231" t="s">
        <v>175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86</v>
      </c>
    </row>
    <row r="169" s="13" customFormat="1">
      <c r="A169" s="13"/>
      <c r="B169" s="235"/>
      <c r="C169" s="236"/>
      <c r="D169" s="230" t="s">
        <v>132</v>
      </c>
      <c r="E169" s="237" t="s">
        <v>1</v>
      </c>
      <c r="F169" s="238" t="s">
        <v>227</v>
      </c>
      <c r="G169" s="236"/>
      <c r="H169" s="239">
        <v>191.19999999999999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132</v>
      </c>
      <c r="AU169" s="245" t="s">
        <v>86</v>
      </c>
      <c r="AV169" s="13" t="s">
        <v>86</v>
      </c>
      <c r="AW169" s="13" t="s">
        <v>30</v>
      </c>
      <c r="AX169" s="13" t="s">
        <v>84</v>
      </c>
      <c r="AY169" s="245" t="s">
        <v>121</v>
      </c>
    </row>
    <row r="170" s="2" customFormat="1" ht="16.5" customHeight="1">
      <c r="A170" s="37"/>
      <c r="B170" s="38"/>
      <c r="C170" s="217" t="s">
        <v>228</v>
      </c>
      <c r="D170" s="217" t="s">
        <v>123</v>
      </c>
      <c r="E170" s="218" t="s">
        <v>179</v>
      </c>
      <c r="F170" s="219" t="s">
        <v>180</v>
      </c>
      <c r="G170" s="220" t="s">
        <v>176</v>
      </c>
      <c r="H170" s="221">
        <v>288.238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128</v>
      </c>
      <c r="AT170" s="228" t="s">
        <v>123</v>
      </c>
      <c r="AU170" s="228" t="s">
        <v>86</v>
      </c>
      <c r="AY170" s="16" t="s">
        <v>121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128</v>
      </c>
      <c r="BM170" s="228" t="s">
        <v>229</v>
      </c>
    </row>
    <row r="171" s="2" customFormat="1">
      <c r="A171" s="37"/>
      <c r="B171" s="38"/>
      <c r="C171" s="39"/>
      <c r="D171" s="230" t="s">
        <v>130</v>
      </c>
      <c r="E171" s="39"/>
      <c r="F171" s="231" t="s">
        <v>182</v>
      </c>
      <c r="G171" s="39"/>
      <c r="H171" s="39"/>
      <c r="I171" s="232"/>
      <c r="J171" s="39"/>
      <c r="K171" s="39"/>
      <c r="L171" s="43"/>
      <c r="M171" s="246"/>
      <c r="N171" s="247"/>
      <c r="O171" s="248"/>
      <c r="P171" s="248"/>
      <c r="Q171" s="248"/>
      <c r="R171" s="248"/>
      <c r="S171" s="248"/>
      <c r="T171" s="249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130</v>
      </c>
      <c r="AU171" s="16" t="s">
        <v>86</v>
      </c>
    </row>
    <row r="172" s="2" customFormat="1" ht="6.96" customHeight="1">
      <c r="A172" s="37"/>
      <c r="B172" s="65"/>
      <c r="C172" s="66"/>
      <c r="D172" s="66"/>
      <c r="E172" s="66"/>
      <c r="F172" s="66"/>
      <c r="G172" s="66"/>
      <c r="H172" s="66"/>
      <c r="I172" s="66"/>
      <c r="J172" s="66"/>
      <c r="K172" s="66"/>
      <c r="L172" s="43"/>
      <c r="M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</row>
  </sheetData>
  <sheetProtection sheet="1" autoFilter="0" formatColumns="0" formatRows="0" objects="1" scenarios="1" spinCount="100000" saltValue="nNyXNRfwkR+HeMr99FQox4abRjeCJPGMOzYBK7+BG+F6/WDsm4Bm7Tjx5i+u6wwu+h81ojOlINcQ/dS83dgDQg==" hashValue="LB3Ye+z3qcLiWxbLcrVZQ7JhK8T0TI2WKba7Lnx6NoSqGVuNTDKu3QsFGdYBknSVo/Dx6je/k3jB3JRbvKZR9g==" algorithmName="SHA-512" password="DACB"/>
  <autoFilter ref="C120:K17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Chrámce 2022 rozpočet pro VZMR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230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34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ROUND((SUM(BE121:BE172)),  2)</f>
        <v>0</v>
      </c>
      <c r="G33" s="37"/>
      <c r="H33" s="37"/>
      <c r="I33" s="154">
        <v>0.20999999999999999</v>
      </c>
      <c r="J33" s="153">
        <f>ROUND(((SUM(BE121:BE172))*I33),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ROUND((SUM(BF121:BF172)),  2)</f>
        <v>0</v>
      </c>
      <c r="G34" s="37"/>
      <c r="H34" s="37"/>
      <c r="I34" s="154">
        <v>0.14999999999999999</v>
      </c>
      <c r="J34" s="153">
        <f>ROUND(((SUM(BF121:BF172))*I34),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ROUND((SUM(BG121:BG172)),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ROUND((SUM(BH121:BH172)),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ROUND((SUM(BI121:BI172)),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Chrámce 2022 rozpočet pro VZMR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4c - Chrámce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MESSOR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J132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J164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Chrámce 2022 rozpočet pro VZMR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94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4c - Chrámce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7. 6. 2022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MESSOR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107</v>
      </c>
      <c r="D120" s="193" t="s">
        <v>61</v>
      </c>
      <c r="E120" s="193" t="s">
        <v>57</v>
      </c>
      <c r="F120" s="193" t="s">
        <v>58</v>
      </c>
      <c r="G120" s="193" t="s">
        <v>108</v>
      </c>
      <c r="H120" s="193" t="s">
        <v>109</v>
      </c>
      <c r="I120" s="193" t="s">
        <v>110</v>
      </c>
      <c r="J120" s="193" t="s">
        <v>98</v>
      </c>
      <c r="K120" s="194" t="s">
        <v>111</v>
      </c>
      <c r="L120" s="195"/>
      <c r="M120" s="99" t="s">
        <v>1</v>
      </c>
      <c r="N120" s="100" t="s">
        <v>40</v>
      </c>
      <c r="O120" s="100" t="s">
        <v>112</v>
      </c>
      <c r="P120" s="100" t="s">
        <v>113</v>
      </c>
      <c r="Q120" s="100" t="s">
        <v>114</v>
      </c>
      <c r="R120" s="100" t="s">
        <v>115</v>
      </c>
      <c r="S120" s="100" t="s">
        <v>116</v>
      </c>
      <c r="T120" s="101" t="s">
        <v>117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118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53.351210800000004</v>
      </c>
      <c r="S121" s="103"/>
      <c r="T121" s="199">
        <f>T122</f>
        <v>150.19200000000001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100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119</v>
      </c>
      <c r="F122" s="204" t="s">
        <v>120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P123+P132+P139+P164</f>
        <v>0</v>
      </c>
      <c r="Q122" s="209"/>
      <c r="R122" s="210">
        <f>R123+R132+R139+R164</f>
        <v>53.351210800000004</v>
      </c>
      <c r="S122" s="209"/>
      <c r="T122" s="211">
        <f>T123+T132+T139+T164</f>
        <v>150.19200000000001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121</v>
      </c>
      <c r="BK122" s="214">
        <f>BK123+BK132+BK139+BK164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122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SUM(P124:P131)</f>
        <v>0</v>
      </c>
      <c r="Q123" s="209"/>
      <c r="R123" s="210">
        <f>SUM(R124:R131)</f>
        <v>0.044044</v>
      </c>
      <c r="S123" s="209"/>
      <c r="T123" s="211">
        <f>SUM(T124:T131)</f>
        <v>137.608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121</v>
      </c>
      <c r="BK123" s="214">
        <f>SUM(BK124:BK131)</f>
        <v>0</v>
      </c>
    </row>
    <row r="124" s="2" customFormat="1" ht="21.75" customHeight="1">
      <c r="A124" s="37"/>
      <c r="B124" s="38"/>
      <c r="C124" s="217" t="s">
        <v>84</v>
      </c>
      <c r="D124" s="217" t="s">
        <v>123</v>
      </c>
      <c r="E124" s="218" t="s">
        <v>124</v>
      </c>
      <c r="F124" s="219" t="s">
        <v>125</v>
      </c>
      <c r="G124" s="220" t="s">
        <v>126</v>
      </c>
      <c r="H124" s="221">
        <v>629.20000000000005</v>
      </c>
      <c r="I124" s="222"/>
      <c r="J124" s="223">
        <f>ROUND(I124*H124,2)</f>
        <v>0</v>
      </c>
      <c r="K124" s="219" t="s">
        <v>127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6.9999999999999994E-05</v>
      </c>
      <c r="R124" s="226">
        <f>Q124*H124</f>
        <v>0.044044</v>
      </c>
      <c r="S124" s="226">
        <v>0.11500000000000001</v>
      </c>
      <c r="T124" s="227">
        <f>S124*H124</f>
        <v>72.358000000000004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128</v>
      </c>
      <c r="AT124" s="228" t="s">
        <v>123</v>
      </c>
      <c r="AU124" s="228" t="s">
        <v>86</v>
      </c>
      <c r="AY124" s="16" t="s">
        <v>121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128</v>
      </c>
      <c r="BM124" s="228" t="s">
        <v>231</v>
      </c>
    </row>
    <row r="125" s="2" customFormat="1">
      <c r="A125" s="37"/>
      <c r="B125" s="38"/>
      <c r="C125" s="39"/>
      <c r="D125" s="230" t="s">
        <v>130</v>
      </c>
      <c r="E125" s="39"/>
      <c r="F125" s="231" t="s">
        <v>131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86</v>
      </c>
    </row>
    <row r="126" s="13" customFormat="1">
      <c r="A126" s="13"/>
      <c r="B126" s="235"/>
      <c r="C126" s="236"/>
      <c r="D126" s="230" t="s">
        <v>132</v>
      </c>
      <c r="E126" s="237" t="s">
        <v>1</v>
      </c>
      <c r="F126" s="238" t="s">
        <v>232</v>
      </c>
      <c r="G126" s="236"/>
      <c r="H126" s="239">
        <v>629.20000000000005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132</v>
      </c>
      <c r="AU126" s="245" t="s">
        <v>86</v>
      </c>
      <c r="AV126" s="13" t="s">
        <v>86</v>
      </c>
      <c r="AW126" s="13" t="s">
        <v>30</v>
      </c>
      <c r="AX126" s="13" t="s">
        <v>84</v>
      </c>
      <c r="AY126" s="245" t="s">
        <v>121</v>
      </c>
    </row>
    <row r="127" s="2" customFormat="1" ht="16.5" customHeight="1">
      <c r="A127" s="37"/>
      <c r="B127" s="38"/>
      <c r="C127" s="217" t="s">
        <v>86</v>
      </c>
      <c r="D127" s="217" t="s">
        <v>123</v>
      </c>
      <c r="E127" s="218" t="s">
        <v>186</v>
      </c>
      <c r="F127" s="219" t="s">
        <v>187</v>
      </c>
      <c r="G127" s="220" t="s">
        <v>153</v>
      </c>
      <c r="H127" s="221">
        <v>225</v>
      </c>
      <c r="I127" s="222"/>
      <c r="J127" s="223">
        <f>ROUND(I127*H127,2)</f>
        <v>0</v>
      </c>
      <c r="K127" s="219" t="s">
        <v>127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0.28999999999999998</v>
      </c>
      <c r="T127" s="227">
        <f>S127*H127</f>
        <v>65.25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128</v>
      </c>
      <c r="AT127" s="228" t="s">
        <v>123</v>
      </c>
      <c r="AU127" s="228" t="s">
        <v>86</v>
      </c>
      <c r="AY127" s="16" t="s">
        <v>121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128</v>
      </c>
      <c r="BM127" s="228" t="s">
        <v>233</v>
      </c>
    </row>
    <row r="128" s="2" customFormat="1">
      <c r="A128" s="37"/>
      <c r="B128" s="38"/>
      <c r="C128" s="39"/>
      <c r="D128" s="230" t="s">
        <v>130</v>
      </c>
      <c r="E128" s="39"/>
      <c r="F128" s="231" t="s">
        <v>189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130</v>
      </c>
      <c r="AU128" s="16" t="s">
        <v>86</v>
      </c>
    </row>
    <row r="129" s="2" customFormat="1" ht="21.75" customHeight="1">
      <c r="A129" s="37"/>
      <c r="B129" s="38"/>
      <c r="C129" s="217" t="s">
        <v>140</v>
      </c>
      <c r="D129" s="217" t="s">
        <v>123</v>
      </c>
      <c r="E129" s="218" t="s">
        <v>191</v>
      </c>
      <c r="F129" s="219" t="s">
        <v>192</v>
      </c>
      <c r="G129" s="220" t="s">
        <v>193</v>
      </c>
      <c r="H129" s="221">
        <v>11.25</v>
      </c>
      <c r="I129" s="222"/>
      <c r="J129" s="223">
        <f>ROUND(I129*H129,2)</f>
        <v>0</v>
      </c>
      <c r="K129" s="219" t="s">
        <v>127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128</v>
      </c>
      <c r="AT129" s="228" t="s">
        <v>123</v>
      </c>
      <c r="AU129" s="228" t="s">
        <v>86</v>
      </c>
      <c r="AY129" s="16" t="s">
        <v>121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128</v>
      </c>
      <c r="BM129" s="228" t="s">
        <v>234</v>
      </c>
    </row>
    <row r="130" s="2" customFormat="1">
      <c r="A130" s="37"/>
      <c r="B130" s="38"/>
      <c r="C130" s="39"/>
      <c r="D130" s="230" t="s">
        <v>130</v>
      </c>
      <c r="E130" s="39"/>
      <c r="F130" s="231" t="s">
        <v>195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86</v>
      </c>
    </row>
    <row r="131" s="13" customFormat="1">
      <c r="A131" s="13"/>
      <c r="B131" s="235"/>
      <c r="C131" s="236"/>
      <c r="D131" s="230" t="s">
        <v>132</v>
      </c>
      <c r="E131" s="237" t="s">
        <v>1</v>
      </c>
      <c r="F131" s="238" t="s">
        <v>235</v>
      </c>
      <c r="G131" s="236"/>
      <c r="H131" s="239">
        <v>11.25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132</v>
      </c>
      <c r="AU131" s="245" t="s">
        <v>86</v>
      </c>
      <c r="AV131" s="13" t="s">
        <v>86</v>
      </c>
      <c r="AW131" s="13" t="s">
        <v>30</v>
      </c>
      <c r="AX131" s="13" t="s">
        <v>84</v>
      </c>
      <c r="AY131" s="245" t="s">
        <v>121</v>
      </c>
    </row>
    <row r="132" s="12" customFormat="1" ht="22.8" customHeight="1">
      <c r="A132" s="12"/>
      <c r="B132" s="201"/>
      <c r="C132" s="202"/>
      <c r="D132" s="203" t="s">
        <v>75</v>
      </c>
      <c r="E132" s="215" t="s">
        <v>134</v>
      </c>
      <c r="F132" s="215" t="s">
        <v>135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SUM(P133:P138)</f>
        <v>0</v>
      </c>
      <c r="Q132" s="209"/>
      <c r="R132" s="210">
        <f>SUM(R133:R138)</f>
        <v>0</v>
      </c>
      <c r="S132" s="209"/>
      <c r="T132" s="211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84</v>
      </c>
      <c r="AT132" s="213" t="s">
        <v>75</v>
      </c>
      <c r="AU132" s="213" t="s">
        <v>84</v>
      </c>
      <c r="AY132" s="212" t="s">
        <v>121</v>
      </c>
      <c r="BK132" s="214">
        <f>SUM(BK133:BK138)</f>
        <v>0</v>
      </c>
    </row>
    <row r="133" s="2" customFormat="1" ht="16.5" customHeight="1">
      <c r="A133" s="37"/>
      <c r="B133" s="38"/>
      <c r="C133" s="217" t="s">
        <v>128</v>
      </c>
      <c r="D133" s="217" t="s">
        <v>123</v>
      </c>
      <c r="E133" s="218" t="s">
        <v>141</v>
      </c>
      <c r="F133" s="219" t="s">
        <v>142</v>
      </c>
      <c r="G133" s="220" t="s">
        <v>126</v>
      </c>
      <c r="H133" s="221">
        <v>629.20000000000005</v>
      </c>
      <c r="I133" s="222"/>
      <c r="J133" s="223">
        <f>ROUND(I133*H133,2)</f>
        <v>0</v>
      </c>
      <c r="K133" s="219" t="s">
        <v>127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128</v>
      </c>
      <c r="AT133" s="228" t="s">
        <v>123</v>
      </c>
      <c r="AU133" s="228" t="s">
        <v>86</v>
      </c>
      <c r="AY133" s="16" t="s">
        <v>121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128</v>
      </c>
      <c r="BM133" s="228" t="s">
        <v>236</v>
      </c>
    </row>
    <row r="134" s="2" customFormat="1">
      <c r="A134" s="37"/>
      <c r="B134" s="38"/>
      <c r="C134" s="39"/>
      <c r="D134" s="230" t="s">
        <v>130</v>
      </c>
      <c r="E134" s="39"/>
      <c r="F134" s="231" t="s">
        <v>144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86</v>
      </c>
    </row>
    <row r="135" s="13" customFormat="1">
      <c r="A135" s="13"/>
      <c r="B135" s="235"/>
      <c r="C135" s="236"/>
      <c r="D135" s="230" t="s">
        <v>132</v>
      </c>
      <c r="E135" s="237" t="s">
        <v>1</v>
      </c>
      <c r="F135" s="238" t="s">
        <v>232</v>
      </c>
      <c r="G135" s="236"/>
      <c r="H135" s="239">
        <v>629.20000000000005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132</v>
      </c>
      <c r="AU135" s="245" t="s">
        <v>86</v>
      </c>
      <c r="AV135" s="13" t="s">
        <v>86</v>
      </c>
      <c r="AW135" s="13" t="s">
        <v>30</v>
      </c>
      <c r="AX135" s="13" t="s">
        <v>84</v>
      </c>
      <c r="AY135" s="245" t="s">
        <v>121</v>
      </c>
    </row>
    <row r="136" s="2" customFormat="1" ht="21.75" customHeight="1">
      <c r="A136" s="37"/>
      <c r="B136" s="38"/>
      <c r="C136" s="217" t="s">
        <v>134</v>
      </c>
      <c r="D136" s="217" t="s">
        <v>123</v>
      </c>
      <c r="E136" s="218" t="s">
        <v>145</v>
      </c>
      <c r="F136" s="219" t="s">
        <v>146</v>
      </c>
      <c r="G136" s="220" t="s">
        <v>126</v>
      </c>
      <c r="H136" s="221">
        <v>629.20000000000005</v>
      </c>
      <c r="I136" s="222"/>
      <c r="J136" s="223">
        <f>ROUND(I136*H136,2)</f>
        <v>0</v>
      </c>
      <c r="K136" s="219" t="s">
        <v>127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128</v>
      </c>
      <c r="AT136" s="228" t="s">
        <v>123</v>
      </c>
      <c r="AU136" s="228" t="s">
        <v>86</v>
      </c>
      <c r="AY136" s="16" t="s">
        <v>121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128</v>
      </c>
      <c r="BM136" s="228" t="s">
        <v>237</v>
      </c>
    </row>
    <row r="137" s="2" customFormat="1">
      <c r="A137" s="37"/>
      <c r="B137" s="38"/>
      <c r="C137" s="39"/>
      <c r="D137" s="230" t="s">
        <v>130</v>
      </c>
      <c r="E137" s="39"/>
      <c r="F137" s="231" t="s">
        <v>148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86</v>
      </c>
    </row>
    <row r="138" s="13" customFormat="1">
      <c r="A138" s="13"/>
      <c r="B138" s="235"/>
      <c r="C138" s="236"/>
      <c r="D138" s="230" t="s">
        <v>132</v>
      </c>
      <c r="E138" s="237" t="s">
        <v>1</v>
      </c>
      <c r="F138" s="238" t="s">
        <v>232</v>
      </c>
      <c r="G138" s="236"/>
      <c r="H138" s="239">
        <v>629.20000000000005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132</v>
      </c>
      <c r="AU138" s="245" t="s">
        <v>86</v>
      </c>
      <c r="AV138" s="13" t="s">
        <v>86</v>
      </c>
      <c r="AW138" s="13" t="s">
        <v>30</v>
      </c>
      <c r="AX138" s="13" t="s">
        <v>84</v>
      </c>
      <c r="AY138" s="245" t="s">
        <v>121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149</v>
      </c>
      <c r="F139" s="215" t="s">
        <v>150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SUM(P140:P163)</f>
        <v>0</v>
      </c>
      <c r="Q139" s="209"/>
      <c r="R139" s="210">
        <f>SUM(R140:R163)</f>
        <v>53.307166800000005</v>
      </c>
      <c r="S139" s="209"/>
      <c r="T139" s="211">
        <f>SUM(T140:T163)</f>
        <v>12.584000000000001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84</v>
      </c>
      <c r="AT139" s="213" t="s">
        <v>75</v>
      </c>
      <c r="AU139" s="213" t="s">
        <v>84</v>
      </c>
      <c r="AY139" s="212" t="s">
        <v>121</v>
      </c>
      <c r="BK139" s="214">
        <f>SUM(BK140:BK163)</f>
        <v>0</v>
      </c>
    </row>
    <row r="140" s="2" customFormat="1" ht="16.5" customHeight="1">
      <c r="A140" s="37"/>
      <c r="B140" s="38"/>
      <c r="C140" s="217" t="s">
        <v>157</v>
      </c>
      <c r="D140" s="217" t="s">
        <v>123</v>
      </c>
      <c r="E140" s="218" t="s">
        <v>200</v>
      </c>
      <c r="F140" s="219" t="s">
        <v>201</v>
      </c>
      <c r="G140" s="220" t="s">
        <v>153</v>
      </c>
      <c r="H140" s="221">
        <v>225</v>
      </c>
      <c r="I140" s="222"/>
      <c r="J140" s="223">
        <f>ROUND(I140*H140,2)</f>
        <v>0</v>
      </c>
      <c r="K140" s="219" t="s">
        <v>127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0.15540000000000001</v>
      </c>
      <c r="R140" s="226">
        <f>Q140*H140</f>
        <v>34.965000000000003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128</v>
      </c>
      <c r="AT140" s="228" t="s">
        <v>123</v>
      </c>
      <c r="AU140" s="228" t="s">
        <v>86</v>
      </c>
      <c r="AY140" s="16" t="s">
        <v>121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128</v>
      </c>
      <c r="BM140" s="228" t="s">
        <v>238</v>
      </c>
    </row>
    <row r="141" s="2" customFormat="1">
      <c r="A141" s="37"/>
      <c r="B141" s="38"/>
      <c r="C141" s="39"/>
      <c r="D141" s="230" t="s">
        <v>130</v>
      </c>
      <c r="E141" s="39"/>
      <c r="F141" s="231" t="s">
        <v>203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130</v>
      </c>
      <c r="AU141" s="16" t="s">
        <v>86</v>
      </c>
    </row>
    <row r="142" s="13" customFormat="1">
      <c r="A142" s="13"/>
      <c r="B142" s="235"/>
      <c r="C142" s="236"/>
      <c r="D142" s="230" t="s">
        <v>132</v>
      </c>
      <c r="E142" s="237" t="s">
        <v>1</v>
      </c>
      <c r="F142" s="238" t="s">
        <v>239</v>
      </c>
      <c r="G142" s="236"/>
      <c r="H142" s="239">
        <v>225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132</v>
      </c>
      <c r="AU142" s="245" t="s">
        <v>86</v>
      </c>
      <c r="AV142" s="13" t="s">
        <v>86</v>
      </c>
      <c r="AW142" s="13" t="s">
        <v>30</v>
      </c>
      <c r="AX142" s="13" t="s">
        <v>84</v>
      </c>
      <c r="AY142" s="245" t="s">
        <v>121</v>
      </c>
    </row>
    <row r="143" s="2" customFormat="1" ht="16.5" customHeight="1">
      <c r="A143" s="37"/>
      <c r="B143" s="38"/>
      <c r="C143" s="250" t="s">
        <v>162</v>
      </c>
      <c r="D143" s="250" t="s">
        <v>205</v>
      </c>
      <c r="E143" s="251" t="s">
        <v>206</v>
      </c>
      <c r="F143" s="252" t="s">
        <v>207</v>
      </c>
      <c r="G143" s="253" t="s">
        <v>153</v>
      </c>
      <c r="H143" s="254">
        <v>227.46000000000001</v>
      </c>
      <c r="I143" s="255"/>
      <c r="J143" s="256">
        <f>ROUND(I143*H143,2)</f>
        <v>0</v>
      </c>
      <c r="K143" s="252" t="s">
        <v>127</v>
      </c>
      <c r="L143" s="257"/>
      <c r="M143" s="258" t="s">
        <v>1</v>
      </c>
      <c r="N143" s="259" t="s">
        <v>41</v>
      </c>
      <c r="O143" s="90"/>
      <c r="P143" s="226">
        <f>O143*H143</f>
        <v>0</v>
      </c>
      <c r="Q143" s="226">
        <v>0.080000000000000002</v>
      </c>
      <c r="R143" s="226">
        <f>Q143*H143</f>
        <v>18.1968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167</v>
      </c>
      <c r="AT143" s="228" t="s">
        <v>205</v>
      </c>
      <c r="AU143" s="228" t="s">
        <v>86</v>
      </c>
      <c r="AY143" s="16" t="s">
        <v>121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128</v>
      </c>
      <c r="BM143" s="228" t="s">
        <v>240</v>
      </c>
    </row>
    <row r="144" s="2" customFormat="1">
      <c r="A144" s="37"/>
      <c r="B144" s="38"/>
      <c r="C144" s="39"/>
      <c r="D144" s="230" t="s">
        <v>130</v>
      </c>
      <c r="E144" s="39"/>
      <c r="F144" s="231" t="s">
        <v>207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130</v>
      </c>
      <c r="AU144" s="16" t="s">
        <v>86</v>
      </c>
    </row>
    <row r="145" s="13" customFormat="1">
      <c r="A145" s="13"/>
      <c r="B145" s="235"/>
      <c r="C145" s="236"/>
      <c r="D145" s="230" t="s">
        <v>132</v>
      </c>
      <c r="E145" s="236"/>
      <c r="F145" s="238" t="s">
        <v>241</v>
      </c>
      <c r="G145" s="236"/>
      <c r="H145" s="239">
        <v>227.46000000000001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132</v>
      </c>
      <c r="AU145" s="245" t="s">
        <v>86</v>
      </c>
      <c r="AV145" s="13" t="s">
        <v>86</v>
      </c>
      <c r="AW145" s="13" t="s">
        <v>4</v>
      </c>
      <c r="AX145" s="13" t="s">
        <v>84</v>
      </c>
      <c r="AY145" s="245" t="s">
        <v>121</v>
      </c>
    </row>
    <row r="146" s="2" customFormat="1" ht="16.5" customHeight="1">
      <c r="A146" s="37"/>
      <c r="B146" s="38"/>
      <c r="C146" s="250" t="s">
        <v>167</v>
      </c>
      <c r="D146" s="250" t="s">
        <v>205</v>
      </c>
      <c r="E146" s="251" t="s">
        <v>209</v>
      </c>
      <c r="F146" s="252" t="s">
        <v>210</v>
      </c>
      <c r="G146" s="253" t="s">
        <v>153</v>
      </c>
      <c r="H146" s="254">
        <v>2.04</v>
      </c>
      <c r="I146" s="255"/>
      <c r="J146" s="256">
        <f>ROUND(I146*H146,2)</f>
        <v>0</v>
      </c>
      <c r="K146" s="252" t="s">
        <v>127</v>
      </c>
      <c r="L146" s="257"/>
      <c r="M146" s="258" t="s">
        <v>1</v>
      </c>
      <c r="N146" s="259" t="s">
        <v>41</v>
      </c>
      <c r="O146" s="90"/>
      <c r="P146" s="226">
        <f>O146*H146</f>
        <v>0</v>
      </c>
      <c r="Q146" s="226">
        <v>0.065670000000000006</v>
      </c>
      <c r="R146" s="226">
        <f>Q146*H146</f>
        <v>0.13396680000000003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167</v>
      </c>
      <c r="AT146" s="228" t="s">
        <v>205</v>
      </c>
      <c r="AU146" s="228" t="s">
        <v>86</v>
      </c>
      <c r="AY146" s="16" t="s">
        <v>121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128</v>
      </c>
      <c r="BM146" s="228" t="s">
        <v>242</v>
      </c>
    </row>
    <row r="147" s="2" customFormat="1">
      <c r="A147" s="37"/>
      <c r="B147" s="38"/>
      <c r="C147" s="39"/>
      <c r="D147" s="230" t="s">
        <v>130</v>
      </c>
      <c r="E147" s="39"/>
      <c r="F147" s="231" t="s">
        <v>210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130</v>
      </c>
      <c r="AU147" s="16" t="s">
        <v>86</v>
      </c>
    </row>
    <row r="148" s="13" customFormat="1">
      <c r="A148" s="13"/>
      <c r="B148" s="235"/>
      <c r="C148" s="236"/>
      <c r="D148" s="230" t="s">
        <v>132</v>
      </c>
      <c r="E148" s="236"/>
      <c r="F148" s="238" t="s">
        <v>243</v>
      </c>
      <c r="G148" s="236"/>
      <c r="H148" s="239">
        <v>2.04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132</v>
      </c>
      <c r="AU148" s="245" t="s">
        <v>86</v>
      </c>
      <c r="AV148" s="13" t="s">
        <v>86</v>
      </c>
      <c r="AW148" s="13" t="s">
        <v>4</v>
      </c>
      <c r="AX148" s="13" t="s">
        <v>84</v>
      </c>
      <c r="AY148" s="245" t="s">
        <v>121</v>
      </c>
    </row>
    <row r="149" s="2" customFormat="1" ht="16.5" customHeight="1">
      <c r="A149" s="37"/>
      <c r="B149" s="38"/>
      <c r="C149" s="217" t="s">
        <v>149</v>
      </c>
      <c r="D149" s="217" t="s">
        <v>123</v>
      </c>
      <c r="E149" s="218" t="s">
        <v>151</v>
      </c>
      <c r="F149" s="219" t="s">
        <v>152</v>
      </c>
      <c r="G149" s="220" t="s">
        <v>153</v>
      </c>
      <c r="H149" s="221">
        <v>470</v>
      </c>
      <c r="I149" s="222"/>
      <c r="J149" s="223">
        <f>ROUND(I149*H149,2)</f>
        <v>0</v>
      </c>
      <c r="K149" s="219" t="s">
        <v>127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128</v>
      </c>
      <c r="AT149" s="228" t="s">
        <v>123</v>
      </c>
      <c r="AU149" s="228" t="s">
        <v>86</v>
      </c>
      <c r="AY149" s="16" t="s">
        <v>121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128</v>
      </c>
      <c r="BM149" s="228" t="s">
        <v>244</v>
      </c>
    </row>
    <row r="150" s="2" customFormat="1">
      <c r="A150" s="37"/>
      <c r="B150" s="38"/>
      <c r="C150" s="39"/>
      <c r="D150" s="230" t="s">
        <v>130</v>
      </c>
      <c r="E150" s="39"/>
      <c r="F150" s="231" t="s">
        <v>155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130</v>
      </c>
      <c r="AU150" s="16" t="s">
        <v>86</v>
      </c>
    </row>
    <row r="151" s="13" customFormat="1">
      <c r="A151" s="13"/>
      <c r="B151" s="235"/>
      <c r="C151" s="236"/>
      <c r="D151" s="230" t="s">
        <v>132</v>
      </c>
      <c r="E151" s="237" t="s">
        <v>1</v>
      </c>
      <c r="F151" s="238" t="s">
        <v>245</v>
      </c>
      <c r="G151" s="236"/>
      <c r="H151" s="239">
        <v>19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132</v>
      </c>
      <c r="AU151" s="245" t="s">
        <v>86</v>
      </c>
      <c r="AV151" s="13" t="s">
        <v>86</v>
      </c>
      <c r="AW151" s="13" t="s">
        <v>30</v>
      </c>
      <c r="AX151" s="13" t="s">
        <v>76</v>
      </c>
      <c r="AY151" s="245" t="s">
        <v>121</v>
      </c>
    </row>
    <row r="152" s="13" customFormat="1">
      <c r="A152" s="13"/>
      <c r="B152" s="235"/>
      <c r="C152" s="236"/>
      <c r="D152" s="230" t="s">
        <v>132</v>
      </c>
      <c r="E152" s="237" t="s">
        <v>1</v>
      </c>
      <c r="F152" s="238" t="s">
        <v>246</v>
      </c>
      <c r="G152" s="236"/>
      <c r="H152" s="239">
        <v>226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132</v>
      </c>
      <c r="AU152" s="245" t="s">
        <v>86</v>
      </c>
      <c r="AV152" s="13" t="s">
        <v>86</v>
      </c>
      <c r="AW152" s="13" t="s">
        <v>30</v>
      </c>
      <c r="AX152" s="13" t="s">
        <v>76</v>
      </c>
      <c r="AY152" s="245" t="s">
        <v>121</v>
      </c>
    </row>
    <row r="153" s="13" customFormat="1">
      <c r="A153" s="13"/>
      <c r="B153" s="235"/>
      <c r="C153" s="236"/>
      <c r="D153" s="230" t="s">
        <v>132</v>
      </c>
      <c r="E153" s="237" t="s">
        <v>1</v>
      </c>
      <c r="F153" s="238" t="s">
        <v>247</v>
      </c>
      <c r="G153" s="236"/>
      <c r="H153" s="239">
        <v>225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132</v>
      </c>
      <c r="AU153" s="245" t="s">
        <v>86</v>
      </c>
      <c r="AV153" s="13" t="s">
        <v>86</v>
      </c>
      <c r="AW153" s="13" t="s">
        <v>30</v>
      </c>
      <c r="AX153" s="13" t="s">
        <v>76</v>
      </c>
      <c r="AY153" s="245" t="s">
        <v>121</v>
      </c>
    </row>
    <row r="154" s="14" customFormat="1">
      <c r="A154" s="14"/>
      <c r="B154" s="260"/>
      <c r="C154" s="261"/>
      <c r="D154" s="230" t="s">
        <v>132</v>
      </c>
      <c r="E154" s="262" t="s">
        <v>1</v>
      </c>
      <c r="F154" s="263" t="s">
        <v>248</v>
      </c>
      <c r="G154" s="261"/>
      <c r="H154" s="264">
        <v>470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132</v>
      </c>
      <c r="AU154" s="270" t="s">
        <v>86</v>
      </c>
      <c r="AV154" s="14" t="s">
        <v>128</v>
      </c>
      <c r="AW154" s="14" t="s">
        <v>30</v>
      </c>
      <c r="AX154" s="14" t="s">
        <v>84</v>
      </c>
      <c r="AY154" s="270" t="s">
        <v>121</v>
      </c>
    </row>
    <row r="155" s="2" customFormat="1" ht="21.75" customHeight="1">
      <c r="A155" s="37"/>
      <c r="B155" s="38"/>
      <c r="C155" s="217" t="s">
        <v>178</v>
      </c>
      <c r="D155" s="217" t="s">
        <v>123</v>
      </c>
      <c r="E155" s="218" t="s">
        <v>158</v>
      </c>
      <c r="F155" s="219" t="s">
        <v>159</v>
      </c>
      <c r="G155" s="220" t="s">
        <v>153</v>
      </c>
      <c r="H155" s="221">
        <v>19</v>
      </c>
      <c r="I155" s="222"/>
      <c r="J155" s="223">
        <f>ROUND(I155*H155,2)</f>
        <v>0</v>
      </c>
      <c r="K155" s="219" t="s">
        <v>127</v>
      </c>
      <c r="L155" s="43"/>
      <c r="M155" s="224" t="s">
        <v>1</v>
      </c>
      <c r="N155" s="225" t="s">
        <v>41</v>
      </c>
      <c r="O155" s="90"/>
      <c r="P155" s="226">
        <f>O155*H155</f>
        <v>0</v>
      </c>
      <c r="Q155" s="226">
        <v>0.00059999999999999995</v>
      </c>
      <c r="R155" s="226">
        <f>Q155*H155</f>
        <v>0.011399999999999999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128</v>
      </c>
      <c r="AT155" s="228" t="s">
        <v>123</v>
      </c>
      <c r="AU155" s="228" t="s">
        <v>86</v>
      </c>
      <c r="AY155" s="16" t="s">
        <v>121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84</v>
      </c>
      <c r="BK155" s="229">
        <f>ROUND(I155*H155,2)</f>
        <v>0</v>
      </c>
      <c r="BL155" s="16" t="s">
        <v>128</v>
      </c>
      <c r="BM155" s="228" t="s">
        <v>249</v>
      </c>
    </row>
    <row r="156" s="2" customFormat="1">
      <c r="A156" s="37"/>
      <c r="B156" s="38"/>
      <c r="C156" s="39"/>
      <c r="D156" s="230" t="s">
        <v>130</v>
      </c>
      <c r="E156" s="39"/>
      <c r="F156" s="231" t="s">
        <v>161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130</v>
      </c>
      <c r="AU156" s="16" t="s">
        <v>86</v>
      </c>
    </row>
    <row r="157" s="13" customFormat="1">
      <c r="A157" s="13"/>
      <c r="B157" s="235"/>
      <c r="C157" s="236"/>
      <c r="D157" s="230" t="s">
        <v>132</v>
      </c>
      <c r="E157" s="237" t="s">
        <v>1</v>
      </c>
      <c r="F157" s="238" t="s">
        <v>245</v>
      </c>
      <c r="G157" s="236"/>
      <c r="H157" s="239">
        <v>19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132</v>
      </c>
      <c r="AU157" s="245" t="s">
        <v>86</v>
      </c>
      <c r="AV157" s="13" t="s">
        <v>86</v>
      </c>
      <c r="AW157" s="13" t="s">
        <v>30</v>
      </c>
      <c r="AX157" s="13" t="s">
        <v>84</v>
      </c>
      <c r="AY157" s="245" t="s">
        <v>121</v>
      </c>
    </row>
    <row r="158" s="2" customFormat="1" ht="16.5" customHeight="1">
      <c r="A158" s="37"/>
      <c r="B158" s="38"/>
      <c r="C158" s="217" t="s">
        <v>214</v>
      </c>
      <c r="D158" s="217" t="s">
        <v>123</v>
      </c>
      <c r="E158" s="218" t="s">
        <v>163</v>
      </c>
      <c r="F158" s="219" t="s">
        <v>164</v>
      </c>
      <c r="G158" s="220" t="s">
        <v>153</v>
      </c>
      <c r="H158" s="221">
        <v>19</v>
      </c>
      <c r="I158" s="222"/>
      <c r="J158" s="223">
        <f>ROUND(I158*H158,2)</f>
        <v>0</v>
      </c>
      <c r="K158" s="219" t="s">
        <v>127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128</v>
      </c>
      <c r="AT158" s="228" t="s">
        <v>123</v>
      </c>
      <c r="AU158" s="228" t="s">
        <v>86</v>
      </c>
      <c r="AY158" s="16" t="s">
        <v>121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128</v>
      </c>
      <c r="BM158" s="228" t="s">
        <v>250</v>
      </c>
    </row>
    <row r="159" s="2" customFormat="1">
      <c r="A159" s="37"/>
      <c r="B159" s="38"/>
      <c r="C159" s="39"/>
      <c r="D159" s="230" t="s">
        <v>130</v>
      </c>
      <c r="E159" s="39"/>
      <c r="F159" s="231" t="s">
        <v>166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130</v>
      </c>
      <c r="AU159" s="16" t="s">
        <v>86</v>
      </c>
    </row>
    <row r="160" s="13" customFormat="1">
      <c r="A160" s="13"/>
      <c r="B160" s="235"/>
      <c r="C160" s="236"/>
      <c r="D160" s="230" t="s">
        <v>132</v>
      </c>
      <c r="E160" s="237" t="s">
        <v>1</v>
      </c>
      <c r="F160" s="238" t="s">
        <v>245</v>
      </c>
      <c r="G160" s="236"/>
      <c r="H160" s="239">
        <v>19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132</v>
      </c>
      <c r="AU160" s="245" t="s">
        <v>86</v>
      </c>
      <c r="AV160" s="13" t="s">
        <v>86</v>
      </c>
      <c r="AW160" s="13" t="s">
        <v>30</v>
      </c>
      <c r="AX160" s="13" t="s">
        <v>84</v>
      </c>
      <c r="AY160" s="245" t="s">
        <v>121</v>
      </c>
    </row>
    <row r="161" s="2" customFormat="1" ht="16.5" customHeight="1">
      <c r="A161" s="37"/>
      <c r="B161" s="38"/>
      <c r="C161" s="217" t="s">
        <v>216</v>
      </c>
      <c r="D161" s="217" t="s">
        <v>123</v>
      </c>
      <c r="E161" s="218" t="s">
        <v>168</v>
      </c>
      <c r="F161" s="219" t="s">
        <v>169</v>
      </c>
      <c r="G161" s="220" t="s">
        <v>126</v>
      </c>
      <c r="H161" s="221">
        <v>629.20000000000005</v>
      </c>
      <c r="I161" s="222"/>
      <c r="J161" s="223">
        <f>ROUND(I161*H161,2)</f>
        <v>0</v>
      </c>
      <c r="K161" s="219" t="s">
        <v>127</v>
      </c>
      <c r="L161" s="43"/>
      <c r="M161" s="224" t="s">
        <v>1</v>
      </c>
      <c r="N161" s="225" t="s">
        <v>41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0.02</v>
      </c>
      <c r="T161" s="227">
        <f>S161*H161</f>
        <v>12.584000000000001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128</v>
      </c>
      <c r="AT161" s="228" t="s">
        <v>123</v>
      </c>
      <c r="AU161" s="228" t="s">
        <v>86</v>
      </c>
      <c r="AY161" s="16" t="s">
        <v>121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128</v>
      </c>
      <c r="BM161" s="228" t="s">
        <v>251</v>
      </c>
    </row>
    <row r="162" s="2" customFormat="1">
      <c r="A162" s="37"/>
      <c r="B162" s="38"/>
      <c r="C162" s="39"/>
      <c r="D162" s="230" t="s">
        <v>130</v>
      </c>
      <c r="E162" s="39"/>
      <c r="F162" s="231" t="s">
        <v>171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130</v>
      </c>
      <c r="AU162" s="16" t="s">
        <v>86</v>
      </c>
    </row>
    <row r="163" s="13" customFormat="1">
      <c r="A163" s="13"/>
      <c r="B163" s="235"/>
      <c r="C163" s="236"/>
      <c r="D163" s="230" t="s">
        <v>132</v>
      </c>
      <c r="E163" s="237" t="s">
        <v>1</v>
      </c>
      <c r="F163" s="238" t="s">
        <v>232</v>
      </c>
      <c r="G163" s="236"/>
      <c r="H163" s="239">
        <v>629.20000000000005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132</v>
      </c>
      <c r="AU163" s="245" t="s">
        <v>86</v>
      </c>
      <c r="AV163" s="13" t="s">
        <v>86</v>
      </c>
      <c r="AW163" s="13" t="s">
        <v>30</v>
      </c>
      <c r="AX163" s="13" t="s">
        <v>84</v>
      </c>
      <c r="AY163" s="245" t="s">
        <v>121</v>
      </c>
    </row>
    <row r="164" s="12" customFormat="1" ht="22.8" customHeight="1">
      <c r="A164" s="12"/>
      <c r="B164" s="201"/>
      <c r="C164" s="202"/>
      <c r="D164" s="203" t="s">
        <v>75</v>
      </c>
      <c r="E164" s="215" t="s">
        <v>172</v>
      </c>
      <c r="F164" s="215" t="s">
        <v>173</v>
      </c>
      <c r="G164" s="202"/>
      <c r="H164" s="202"/>
      <c r="I164" s="205"/>
      <c r="J164" s="216">
        <f>BK164</f>
        <v>0</v>
      </c>
      <c r="K164" s="202"/>
      <c r="L164" s="207"/>
      <c r="M164" s="208"/>
      <c r="N164" s="209"/>
      <c r="O164" s="209"/>
      <c r="P164" s="210">
        <f>SUM(P165:P172)</f>
        <v>0</v>
      </c>
      <c r="Q164" s="209"/>
      <c r="R164" s="210">
        <f>SUM(R165:R172)</f>
        <v>0</v>
      </c>
      <c r="S164" s="209"/>
      <c r="T164" s="211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84</v>
      </c>
      <c r="AT164" s="213" t="s">
        <v>75</v>
      </c>
      <c r="AU164" s="213" t="s">
        <v>84</v>
      </c>
      <c r="AY164" s="212" t="s">
        <v>121</v>
      </c>
      <c r="BK164" s="214">
        <f>SUM(BK165:BK172)</f>
        <v>0</v>
      </c>
    </row>
    <row r="165" s="2" customFormat="1" ht="24.15" customHeight="1">
      <c r="A165" s="37"/>
      <c r="B165" s="38"/>
      <c r="C165" s="217" t="s">
        <v>218</v>
      </c>
      <c r="D165" s="217" t="s">
        <v>123</v>
      </c>
      <c r="E165" s="218" t="s">
        <v>221</v>
      </c>
      <c r="F165" s="219" t="s">
        <v>222</v>
      </c>
      <c r="G165" s="220" t="s">
        <v>176</v>
      </c>
      <c r="H165" s="221">
        <v>77.799999999999997</v>
      </c>
      <c r="I165" s="222"/>
      <c r="J165" s="223">
        <f>ROUND(I165*H165,2)</f>
        <v>0</v>
      </c>
      <c r="K165" s="219" t="s">
        <v>127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128</v>
      </c>
      <c r="AT165" s="228" t="s">
        <v>123</v>
      </c>
      <c r="AU165" s="228" t="s">
        <v>86</v>
      </c>
      <c r="AY165" s="16" t="s">
        <v>121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128</v>
      </c>
      <c r="BM165" s="228" t="s">
        <v>252</v>
      </c>
    </row>
    <row r="166" s="2" customFormat="1">
      <c r="A166" s="37"/>
      <c r="B166" s="38"/>
      <c r="C166" s="39"/>
      <c r="D166" s="230" t="s">
        <v>130</v>
      </c>
      <c r="E166" s="39"/>
      <c r="F166" s="231" t="s">
        <v>224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86</v>
      </c>
    </row>
    <row r="167" s="13" customFormat="1">
      <c r="A167" s="13"/>
      <c r="B167" s="235"/>
      <c r="C167" s="236"/>
      <c r="D167" s="230" t="s">
        <v>132</v>
      </c>
      <c r="E167" s="237" t="s">
        <v>1</v>
      </c>
      <c r="F167" s="238" t="s">
        <v>253</v>
      </c>
      <c r="G167" s="236"/>
      <c r="H167" s="239">
        <v>77.799999999999997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132</v>
      </c>
      <c r="AU167" s="245" t="s">
        <v>86</v>
      </c>
      <c r="AV167" s="13" t="s">
        <v>86</v>
      </c>
      <c r="AW167" s="13" t="s">
        <v>30</v>
      </c>
      <c r="AX167" s="13" t="s">
        <v>84</v>
      </c>
      <c r="AY167" s="245" t="s">
        <v>121</v>
      </c>
    </row>
    <row r="168" s="2" customFormat="1" ht="24.15" customHeight="1">
      <c r="A168" s="37"/>
      <c r="B168" s="38"/>
      <c r="C168" s="217" t="s">
        <v>220</v>
      </c>
      <c r="D168" s="217" t="s">
        <v>123</v>
      </c>
      <c r="E168" s="218" t="s">
        <v>174</v>
      </c>
      <c r="F168" s="219" t="s">
        <v>175</v>
      </c>
      <c r="G168" s="220" t="s">
        <v>176</v>
      </c>
      <c r="H168" s="221">
        <v>72.400000000000006</v>
      </c>
      <c r="I168" s="222"/>
      <c r="J168" s="223">
        <f>ROUND(I168*H168,2)</f>
        <v>0</v>
      </c>
      <c r="K168" s="219" t="s">
        <v>127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128</v>
      </c>
      <c r="AT168" s="228" t="s">
        <v>123</v>
      </c>
      <c r="AU168" s="228" t="s">
        <v>86</v>
      </c>
      <c r="AY168" s="16" t="s">
        <v>121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128</v>
      </c>
      <c r="BM168" s="228" t="s">
        <v>254</v>
      </c>
    </row>
    <row r="169" s="2" customFormat="1">
      <c r="A169" s="37"/>
      <c r="B169" s="38"/>
      <c r="C169" s="39"/>
      <c r="D169" s="230" t="s">
        <v>130</v>
      </c>
      <c r="E169" s="39"/>
      <c r="F169" s="231" t="s">
        <v>175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130</v>
      </c>
      <c r="AU169" s="16" t="s">
        <v>86</v>
      </c>
    </row>
    <row r="170" s="13" customFormat="1">
      <c r="A170" s="13"/>
      <c r="B170" s="235"/>
      <c r="C170" s="236"/>
      <c r="D170" s="230" t="s">
        <v>132</v>
      </c>
      <c r="E170" s="237" t="s">
        <v>1</v>
      </c>
      <c r="F170" s="238" t="s">
        <v>255</v>
      </c>
      <c r="G170" s="236"/>
      <c r="H170" s="239">
        <v>72.400000000000006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132</v>
      </c>
      <c r="AU170" s="245" t="s">
        <v>86</v>
      </c>
      <c r="AV170" s="13" t="s">
        <v>86</v>
      </c>
      <c r="AW170" s="13" t="s">
        <v>30</v>
      </c>
      <c r="AX170" s="13" t="s">
        <v>84</v>
      </c>
      <c r="AY170" s="245" t="s">
        <v>121</v>
      </c>
    </row>
    <row r="171" s="2" customFormat="1" ht="16.5" customHeight="1">
      <c r="A171" s="37"/>
      <c r="B171" s="38"/>
      <c r="C171" s="217" t="s">
        <v>8</v>
      </c>
      <c r="D171" s="217" t="s">
        <v>123</v>
      </c>
      <c r="E171" s="218" t="s">
        <v>179</v>
      </c>
      <c r="F171" s="219" t="s">
        <v>180</v>
      </c>
      <c r="G171" s="220" t="s">
        <v>176</v>
      </c>
      <c r="H171" s="221">
        <v>150.19200000000001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41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128</v>
      </c>
      <c r="AT171" s="228" t="s">
        <v>123</v>
      </c>
      <c r="AU171" s="228" t="s">
        <v>86</v>
      </c>
      <c r="AY171" s="16" t="s">
        <v>121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128</v>
      </c>
      <c r="BM171" s="228" t="s">
        <v>256</v>
      </c>
    </row>
    <row r="172" s="2" customFormat="1">
      <c r="A172" s="37"/>
      <c r="B172" s="38"/>
      <c r="C172" s="39"/>
      <c r="D172" s="230" t="s">
        <v>130</v>
      </c>
      <c r="E172" s="39"/>
      <c r="F172" s="231" t="s">
        <v>182</v>
      </c>
      <c r="G172" s="39"/>
      <c r="H172" s="39"/>
      <c r="I172" s="232"/>
      <c r="J172" s="39"/>
      <c r="K172" s="39"/>
      <c r="L172" s="43"/>
      <c r="M172" s="246"/>
      <c r="N172" s="247"/>
      <c r="O172" s="248"/>
      <c r="P172" s="248"/>
      <c r="Q172" s="248"/>
      <c r="R172" s="248"/>
      <c r="S172" s="248"/>
      <c r="T172" s="249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130</v>
      </c>
      <c r="AU172" s="16" t="s">
        <v>86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FcB9DAWk7Dt1ZkeON9jCo774GVHwsG2qul83ZRzZHPmhRhWg/sOqz8IrJJMfs9yk47YLB+keMy/APiutxpkMzA==" hashValue="jP1wGCTy3FaBU8RMQ2vDvzqGihqWed/TqNMLkC8FIQmnisSr4MZXBS2xDaL5Q1Edbnakg/d1VR68auB5WoEOtw==" algorithmName="SHA-512" password="DACB"/>
  <autoFilter ref="C120:K17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Chrámce 2022 rozpočet pro VZMR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257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7. 6. 2022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32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34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ROUND((SUM(BE121:BE154)),  2)</f>
        <v>0</v>
      </c>
      <c r="G33" s="37"/>
      <c r="H33" s="37"/>
      <c r="I33" s="154">
        <v>0.20999999999999999</v>
      </c>
      <c r="J33" s="153">
        <f>ROUND(((SUM(BE121:BE154))*I33),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ROUND((SUM(BF121:BF154)),  2)</f>
        <v>0</v>
      </c>
      <c r="G34" s="37"/>
      <c r="H34" s="37"/>
      <c r="I34" s="154">
        <v>0.14999999999999999</v>
      </c>
      <c r="J34" s="153">
        <f>ROUND(((SUM(BF121:BF154))*I34),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ROUND((SUM(BG121:BG154)),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ROUND((SUM(BH121:BH154)),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ROUND((SUM(BI121:BI154)),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Chrámce 2022 rozpočet pro VZMR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5c - Chrámce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7. 6. 2022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MESSOR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J127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Chrámce 2022 rozpočet pro VZMR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94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5c - Chrámce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7. 6. 2022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MESSOR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107</v>
      </c>
      <c r="D120" s="193" t="s">
        <v>61</v>
      </c>
      <c r="E120" s="193" t="s">
        <v>57</v>
      </c>
      <c r="F120" s="193" t="s">
        <v>58</v>
      </c>
      <c r="G120" s="193" t="s">
        <v>108</v>
      </c>
      <c r="H120" s="193" t="s">
        <v>109</v>
      </c>
      <c r="I120" s="193" t="s">
        <v>110</v>
      </c>
      <c r="J120" s="193" t="s">
        <v>98</v>
      </c>
      <c r="K120" s="194" t="s">
        <v>111</v>
      </c>
      <c r="L120" s="195"/>
      <c r="M120" s="99" t="s">
        <v>1</v>
      </c>
      <c r="N120" s="100" t="s">
        <v>40</v>
      </c>
      <c r="O120" s="100" t="s">
        <v>112</v>
      </c>
      <c r="P120" s="100" t="s">
        <v>113</v>
      </c>
      <c r="Q120" s="100" t="s">
        <v>114</v>
      </c>
      <c r="R120" s="100" t="s">
        <v>115</v>
      </c>
      <c r="S120" s="100" t="s">
        <v>116</v>
      </c>
      <c r="T120" s="101" t="s">
        <v>117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118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20.364749999999997</v>
      </c>
      <c r="S121" s="103"/>
      <c r="T121" s="199">
        <f>T122</f>
        <v>26.324999999999999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100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119</v>
      </c>
      <c r="F122" s="204" t="s">
        <v>120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P123+P127+P137+P150</f>
        <v>0</v>
      </c>
      <c r="Q122" s="209"/>
      <c r="R122" s="210">
        <f>R123+R127+R137+R150</f>
        <v>20.364749999999997</v>
      </c>
      <c r="S122" s="209"/>
      <c r="T122" s="211">
        <f>T123+T127+T137+T150</f>
        <v>26.324999999999999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76</v>
      </c>
      <c r="AY122" s="212" t="s">
        <v>121</v>
      </c>
      <c r="BK122" s="214">
        <f>BK123+BK127+BK137+BK150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84</v>
      </c>
      <c r="F123" s="215" t="s">
        <v>122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SUM(P124:P126)</f>
        <v>0</v>
      </c>
      <c r="Q123" s="209"/>
      <c r="R123" s="210">
        <f>SUM(R124:R126)</f>
        <v>0.013649999999999999</v>
      </c>
      <c r="S123" s="209"/>
      <c r="T123" s="211">
        <f>SUM(T124:T126)</f>
        <v>22.425000000000001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84</v>
      </c>
      <c r="AT123" s="213" t="s">
        <v>75</v>
      </c>
      <c r="AU123" s="213" t="s">
        <v>84</v>
      </c>
      <c r="AY123" s="212" t="s">
        <v>121</v>
      </c>
      <c r="BK123" s="214">
        <f>SUM(BK124:BK126)</f>
        <v>0</v>
      </c>
    </row>
    <row r="124" s="2" customFormat="1" ht="21.75" customHeight="1">
      <c r="A124" s="37"/>
      <c r="B124" s="38"/>
      <c r="C124" s="217" t="s">
        <v>84</v>
      </c>
      <c r="D124" s="217" t="s">
        <v>123</v>
      </c>
      <c r="E124" s="218" t="s">
        <v>124</v>
      </c>
      <c r="F124" s="219" t="s">
        <v>125</v>
      </c>
      <c r="G124" s="220" t="s">
        <v>126</v>
      </c>
      <c r="H124" s="221">
        <v>195</v>
      </c>
      <c r="I124" s="222"/>
      <c r="J124" s="223">
        <f>ROUND(I124*H124,2)</f>
        <v>0</v>
      </c>
      <c r="K124" s="219" t="s">
        <v>127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6.9999999999999994E-05</v>
      </c>
      <c r="R124" s="226">
        <f>Q124*H124</f>
        <v>0.013649999999999999</v>
      </c>
      <c r="S124" s="226">
        <v>0.11500000000000001</v>
      </c>
      <c r="T124" s="227">
        <f>S124*H124</f>
        <v>22.425000000000001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128</v>
      </c>
      <c r="AT124" s="228" t="s">
        <v>123</v>
      </c>
      <c r="AU124" s="228" t="s">
        <v>86</v>
      </c>
      <c r="AY124" s="16" t="s">
        <v>121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128</v>
      </c>
      <c r="BM124" s="228" t="s">
        <v>258</v>
      </c>
    </row>
    <row r="125" s="2" customFormat="1">
      <c r="A125" s="37"/>
      <c r="B125" s="38"/>
      <c r="C125" s="39"/>
      <c r="D125" s="230" t="s">
        <v>130</v>
      </c>
      <c r="E125" s="39"/>
      <c r="F125" s="231" t="s">
        <v>131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86</v>
      </c>
    </row>
    <row r="126" s="13" customFormat="1">
      <c r="A126" s="13"/>
      <c r="B126" s="235"/>
      <c r="C126" s="236"/>
      <c r="D126" s="230" t="s">
        <v>132</v>
      </c>
      <c r="E126" s="237" t="s">
        <v>1</v>
      </c>
      <c r="F126" s="238" t="s">
        <v>259</v>
      </c>
      <c r="G126" s="236"/>
      <c r="H126" s="239">
        <v>195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132</v>
      </c>
      <c r="AU126" s="245" t="s">
        <v>86</v>
      </c>
      <c r="AV126" s="13" t="s">
        <v>86</v>
      </c>
      <c r="AW126" s="13" t="s">
        <v>30</v>
      </c>
      <c r="AX126" s="13" t="s">
        <v>84</v>
      </c>
      <c r="AY126" s="245" t="s">
        <v>121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134</v>
      </c>
      <c r="F127" s="215" t="s">
        <v>135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SUM(P128:P136)</f>
        <v>0</v>
      </c>
      <c r="Q127" s="209"/>
      <c r="R127" s="210">
        <f>SUM(R128:R136)</f>
        <v>20.346299999999999</v>
      </c>
      <c r="S127" s="209"/>
      <c r="T127" s="211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121</v>
      </c>
      <c r="BK127" s="214">
        <f>SUM(BK128:BK136)</f>
        <v>0</v>
      </c>
    </row>
    <row r="128" s="2" customFormat="1" ht="16.5" customHeight="1">
      <c r="A128" s="37"/>
      <c r="B128" s="38"/>
      <c r="C128" s="217" t="s">
        <v>86</v>
      </c>
      <c r="D128" s="217" t="s">
        <v>123</v>
      </c>
      <c r="E128" s="218" t="s">
        <v>136</v>
      </c>
      <c r="F128" s="219" t="s">
        <v>137</v>
      </c>
      <c r="G128" s="220" t="s">
        <v>126</v>
      </c>
      <c r="H128" s="221">
        <v>195</v>
      </c>
      <c r="I128" s="222"/>
      <c r="J128" s="223">
        <f>ROUND(I128*H128,2)</f>
        <v>0</v>
      </c>
      <c r="K128" s="219" t="s">
        <v>127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0.10434</v>
      </c>
      <c r="R128" s="226">
        <f>Q128*H128</f>
        <v>20.346299999999999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128</v>
      </c>
      <c r="AT128" s="228" t="s">
        <v>123</v>
      </c>
      <c r="AU128" s="228" t="s">
        <v>86</v>
      </c>
      <c r="AY128" s="16" t="s">
        <v>121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128</v>
      </c>
      <c r="BM128" s="228" t="s">
        <v>260</v>
      </c>
    </row>
    <row r="129" s="2" customFormat="1">
      <c r="A129" s="37"/>
      <c r="B129" s="38"/>
      <c r="C129" s="39"/>
      <c r="D129" s="230" t="s">
        <v>130</v>
      </c>
      <c r="E129" s="39"/>
      <c r="F129" s="231" t="s">
        <v>139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130</v>
      </c>
      <c r="AU129" s="16" t="s">
        <v>86</v>
      </c>
    </row>
    <row r="130" s="13" customFormat="1">
      <c r="A130" s="13"/>
      <c r="B130" s="235"/>
      <c r="C130" s="236"/>
      <c r="D130" s="230" t="s">
        <v>132</v>
      </c>
      <c r="E130" s="237" t="s">
        <v>1</v>
      </c>
      <c r="F130" s="238" t="s">
        <v>259</v>
      </c>
      <c r="G130" s="236"/>
      <c r="H130" s="239">
        <v>195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132</v>
      </c>
      <c r="AU130" s="245" t="s">
        <v>86</v>
      </c>
      <c r="AV130" s="13" t="s">
        <v>86</v>
      </c>
      <c r="AW130" s="13" t="s">
        <v>30</v>
      </c>
      <c r="AX130" s="13" t="s">
        <v>84</v>
      </c>
      <c r="AY130" s="245" t="s">
        <v>121</v>
      </c>
    </row>
    <row r="131" s="2" customFormat="1" ht="16.5" customHeight="1">
      <c r="A131" s="37"/>
      <c r="B131" s="38"/>
      <c r="C131" s="217" t="s">
        <v>140</v>
      </c>
      <c r="D131" s="217" t="s">
        <v>123</v>
      </c>
      <c r="E131" s="218" t="s">
        <v>141</v>
      </c>
      <c r="F131" s="219" t="s">
        <v>142</v>
      </c>
      <c r="G131" s="220" t="s">
        <v>126</v>
      </c>
      <c r="H131" s="221">
        <v>195</v>
      </c>
      <c r="I131" s="222"/>
      <c r="J131" s="223">
        <f>ROUND(I131*H131,2)</f>
        <v>0</v>
      </c>
      <c r="K131" s="219" t="s">
        <v>127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128</v>
      </c>
      <c r="AT131" s="228" t="s">
        <v>123</v>
      </c>
      <c r="AU131" s="228" t="s">
        <v>86</v>
      </c>
      <c r="AY131" s="16" t="s">
        <v>121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128</v>
      </c>
      <c r="BM131" s="228" t="s">
        <v>261</v>
      </c>
    </row>
    <row r="132" s="2" customFormat="1">
      <c r="A132" s="37"/>
      <c r="B132" s="38"/>
      <c r="C132" s="39"/>
      <c r="D132" s="230" t="s">
        <v>130</v>
      </c>
      <c r="E132" s="39"/>
      <c r="F132" s="231" t="s">
        <v>144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130</v>
      </c>
      <c r="AU132" s="16" t="s">
        <v>86</v>
      </c>
    </row>
    <row r="133" s="13" customFormat="1">
      <c r="A133" s="13"/>
      <c r="B133" s="235"/>
      <c r="C133" s="236"/>
      <c r="D133" s="230" t="s">
        <v>132</v>
      </c>
      <c r="E133" s="237" t="s">
        <v>1</v>
      </c>
      <c r="F133" s="238" t="s">
        <v>259</v>
      </c>
      <c r="G133" s="236"/>
      <c r="H133" s="239">
        <v>195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132</v>
      </c>
      <c r="AU133" s="245" t="s">
        <v>86</v>
      </c>
      <c r="AV133" s="13" t="s">
        <v>86</v>
      </c>
      <c r="AW133" s="13" t="s">
        <v>30</v>
      </c>
      <c r="AX133" s="13" t="s">
        <v>84</v>
      </c>
      <c r="AY133" s="245" t="s">
        <v>121</v>
      </c>
    </row>
    <row r="134" s="2" customFormat="1" ht="21.75" customHeight="1">
      <c r="A134" s="37"/>
      <c r="B134" s="38"/>
      <c r="C134" s="217" t="s">
        <v>128</v>
      </c>
      <c r="D134" s="217" t="s">
        <v>123</v>
      </c>
      <c r="E134" s="218" t="s">
        <v>145</v>
      </c>
      <c r="F134" s="219" t="s">
        <v>146</v>
      </c>
      <c r="G134" s="220" t="s">
        <v>126</v>
      </c>
      <c r="H134" s="221">
        <v>195</v>
      </c>
      <c r="I134" s="222"/>
      <c r="J134" s="223">
        <f>ROUND(I134*H134,2)</f>
        <v>0</v>
      </c>
      <c r="K134" s="219" t="s">
        <v>127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128</v>
      </c>
      <c r="AT134" s="228" t="s">
        <v>123</v>
      </c>
      <c r="AU134" s="228" t="s">
        <v>86</v>
      </c>
      <c r="AY134" s="16" t="s">
        <v>121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128</v>
      </c>
      <c r="BM134" s="228" t="s">
        <v>262</v>
      </c>
    </row>
    <row r="135" s="2" customFormat="1">
      <c r="A135" s="37"/>
      <c r="B135" s="38"/>
      <c r="C135" s="39"/>
      <c r="D135" s="230" t="s">
        <v>130</v>
      </c>
      <c r="E135" s="39"/>
      <c r="F135" s="231" t="s">
        <v>148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86</v>
      </c>
    </row>
    <row r="136" s="13" customFormat="1">
      <c r="A136" s="13"/>
      <c r="B136" s="235"/>
      <c r="C136" s="236"/>
      <c r="D136" s="230" t="s">
        <v>132</v>
      </c>
      <c r="E136" s="237" t="s">
        <v>1</v>
      </c>
      <c r="F136" s="238" t="s">
        <v>259</v>
      </c>
      <c r="G136" s="236"/>
      <c r="H136" s="239">
        <v>195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132</v>
      </c>
      <c r="AU136" s="245" t="s">
        <v>86</v>
      </c>
      <c r="AV136" s="13" t="s">
        <v>86</v>
      </c>
      <c r="AW136" s="13" t="s">
        <v>30</v>
      </c>
      <c r="AX136" s="13" t="s">
        <v>84</v>
      </c>
      <c r="AY136" s="245" t="s">
        <v>121</v>
      </c>
    </row>
    <row r="137" s="12" customFormat="1" ht="22.8" customHeight="1">
      <c r="A137" s="12"/>
      <c r="B137" s="201"/>
      <c r="C137" s="202"/>
      <c r="D137" s="203" t="s">
        <v>75</v>
      </c>
      <c r="E137" s="215" t="s">
        <v>149</v>
      </c>
      <c r="F137" s="215" t="s">
        <v>150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SUM(P138:P149)</f>
        <v>0</v>
      </c>
      <c r="Q137" s="209"/>
      <c r="R137" s="210">
        <f>SUM(R138:R149)</f>
        <v>0.0047999999999999996</v>
      </c>
      <c r="S137" s="209"/>
      <c r="T137" s="211">
        <f>SUM(T138:T149)</f>
        <v>3.8999999999999999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84</v>
      </c>
      <c r="AT137" s="213" t="s">
        <v>75</v>
      </c>
      <c r="AU137" s="213" t="s">
        <v>84</v>
      </c>
      <c r="AY137" s="212" t="s">
        <v>121</v>
      </c>
      <c r="BK137" s="214">
        <f>SUM(BK138:BK149)</f>
        <v>0</v>
      </c>
    </row>
    <row r="138" s="2" customFormat="1" ht="16.5" customHeight="1">
      <c r="A138" s="37"/>
      <c r="B138" s="38"/>
      <c r="C138" s="217" t="s">
        <v>134</v>
      </c>
      <c r="D138" s="217" t="s">
        <v>123</v>
      </c>
      <c r="E138" s="218" t="s">
        <v>151</v>
      </c>
      <c r="F138" s="219" t="s">
        <v>152</v>
      </c>
      <c r="G138" s="220" t="s">
        <v>153</v>
      </c>
      <c r="H138" s="221">
        <v>8</v>
      </c>
      <c r="I138" s="222"/>
      <c r="J138" s="223">
        <f>ROUND(I138*H138,2)</f>
        <v>0</v>
      </c>
      <c r="K138" s="219" t="s">
        <v>127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128</v>
      </c>
      <c r="AT138" s="228" t="s">
        <v>123</v>
      </c>
      <c r="AU138" s="228" t="s">
        <v>86</v>
      </c>
      <c r="AY138" s="16" t="s">
        <v>121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128</v>
      </c>
      <c r="BM138" s="228" t="s">
        <v>263</v>
      </c>
    </row>
    <row r="139" s="2" customFormat="1">
      <c r="A139" s="37"/>
      <c r="B139" s="38"/>
      <c r="C139" s="39"/>
      <c r="D139" s="230" t="s">
        <v>130</v>
      </c>
      <c r="E139" s="39"/>
      <c r="F139" s="231" t="s">
        <v>155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86</v>
      </c>
    </row>
    <row r="140" s="13" customFormat="1">
      <c r="A140" s="13"/>
      <c r="B140" s="235"/>
      <c r="C140" s="236"/>
      <c r="D140" s="230" t="s">
        <v>132</v>
      </c>
      <c r="E140" s="237" t="s">
        <v>1</v>
      </c>
      <c r="F140" s="238" t="s">
        <v>264</v>
      </c>
      <c r="G140" s="236"/>
      <c r="H140" s="239">
        <v>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132</v>
      </c>
      <c r="AU140" s="245" t="s">
        <v>86</v>
      </c>
      <c r="AV140" s="13" t="s">
        <v>86</v>
      </c>
      <c r="AW140" s="13" t="s">
        <v>30</v>
      </c>
      <c r="AX140" s="13" t="s">
        <v>84</v>
      </c>
      <c r="AY140" s="245" t="s">
        <v>121</v>
      </c>
    </row>
    <row r="141" s="2" customFormat="1" ht="21.75" customHeight="1">
      <c r="A141" s="37"/>
      <c r="B141" s="38"/>
      <c r="C141" s="217" t="s">
        <v>157</v>
      </c>
      <c r="D141" s="217" t="s">
        <v>123</v>
      </c>
      <c r="E141" s="218" t="s">
        <v>158</v>
      </c>
      <c r="F141" s="219" t="s">
        <v>159</v>
      </c>
      <c r="G141" s="220" t="s">
        <v>153</v>
      </c>
      <c r="H141" s="221">
        <v>8</v>
      </c>
      <c r="I141" s="222"/>
      <c r="J141" s="223">
        <f>ROUND(I141*H141,2)</f>
        <v>0</v>
      </c>
      <c r="K141" s="219" t="s">
        <v>127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0.00059999999999999995</v>
      </c>
      <c r="R141" s="226">
        <f>Q141*H141</f>
        <v>0.0047999999999999996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128</v>
      </c>
      <c r="AT141" s="228" t="s">
        <v>123</v>
      </c>
      <c r="AU141" s="228" t="s">
        <v>86</v>
      </c>
      <c r="AY141" s="16" t="s">
        <v>121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128</v>
      </c>
      <c r="BM141" s="228" t="s">
        <v>265</v>
      </c>
    </row>
    <row r="142" s="2" customFormat="1">
      <c r="A142" s="37"/>
      <c r="B142" s="38"/>
      <c r="C142" s="39"/>
      <c r="D142" s="230" t="s">
        <v>130</v>
      </c>
      <c r="E142" s="39"/>
      <c r="F142" s="231" t="s">
        <v>161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130</v>
      </c>
      <c r="AU142" s="16" t="s">
        <v>86</v>
      </c>
    </row>
    <row r="143" s="13" customFormat="1">
      <c r="A143" s="13"/>
      <c r="B143" s="235"/>
      <c r="C143" s="236"/>
      <c r="D143" s="230" t="s">
        <v>132</v>
      </c>
      <c r="E143" s="237" t="s">
        <v>1</v>
      </c>
      <c r="F143" s="238" t="s">
        <v>264</v>
      </c>
      <c r="G143" s="236"/>
      <c r="H143" s="239">
        <v>8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132</v>
      </c>
      <c r="AU143" s="245" t="s">
        <v>86</v>
      </c>
      <c r="AV143" s="13" t="s">
        <v>86</v>
      </c>
      <c r="AW143" s="13" t="s">
        <v>30</v>
      </c>
      <c r="AX143" s="13" t="s">
        <v>84</v>
      </c>
      <c r="AY143" s="245" t="s">
        <v>121</v>
      </c>
    </row>
    <row r="144" s="2" customFormat="1" ht="16.5" customHeight="1">
      <c r="A144" s="37"/>
      <c r="B144" s="38"/>
      <c r="C144" s="217" t="s">
        <v>162</v>
      </c>
      <c r="D144" s="217" t="s">
        <v>123</v>
      </c>
      <c r="E144" s="218" t="s">
        <v>163</v>
      </c>
      <c r="F144" s="219" t="s">
        <v>164</v>
      </c>
      <c r="G144" s="220" t="s">
        <v>153</v>
      </c>
      <c r="H144" s="221">
        <v>8</v>
      </c>
      <c r="I144" s="222"/>
      <c r="J144" s="223">
        <f>ROUND(I144*H144,2)</f>
        <v>0</v>
      </c>
      <c r="K144" s="219" t="s">
        <v>127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128</v>
      </c>
      <c r="AT144" s="228" t="s">
        <v>123</v>
      </c>
      <c r="AU144" s="228" t="s">
        <v>86</v>
      </c>
      <c r="AY144" s="16" t="s">
        <v>121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128</v>
      </c>
      <c r="BM144" s="228" t="s">
        <v>266</v>
      </c>
    </row>
    <row r="145" s="2" customFormat="1">
      <c r="A145" s="37"/>
      <c r="B145" s="38"/>
      <c r="C145" s="39"/>
      <c r="D145" s="230" t="s">
        <v>130</v>
      </c>
      <c r="E145" s="39"/>
      <c r="F145" s="231" t="s">
        <v>166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86</v>
      </c>
    </row>
    <row r="146" s="13" customFormat="1">
      <c r="A146" s="13"/>
      <c r="B146" s="235"/>
      <c r="C146" s="236"/>
      <c r="D146" s="230" t="s">
        <v>132</v>
      </c>
      <c r="E146" s="237" t="s">
        <v>1</v>
      </c>
      <c r="F146" s="238" t="s">
        <v>264</v>
      </c>
      <c r="G146" s="236"/>
      <c r="H146" s="239">
        <v>8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132</v>
      </c>
      <c r="AU146" s="245" t="s">
        <v>86</v>
      </c>
      <c r="AV146" s="13" t="s">
        <v>86</v>
      </c>
      <c r="AW146" s="13" t="s">
        <v>30</v>
      </c>
      <c r="AX146" s="13" t="s">
        <v>84</v>
      </c>
      <c r="AY146" s="245" t="s">
        <v>121</v>
      </c>
    </row>
    <row r="147" s="2" customFormat="1" ht="16.5" customHeight="1">
      <c r="A147" s="37"/>
      <c r="B147" s="38"/>
      <c r="C147" s="217" t="s">
        <v>167</v>
      </c>
      <c r="D147" s="217" t="s">
        <v>123</v>
      </c>
      <c r="E147" s="218" t="s">
        <v>168</v>
      </c>
      <c r="F147" s="219" t="s">
        <v>169</v>
      </c>
      <c r="G147" s="220" t="s">
        <v>126</v>
      </c>
      <c r="H147" s="221">
        <v>195</v>
      </c>
      <c r="I147" s="222"/>
      <c r="J147" s="223">
        <f>ROUND(I147*H147,2)</f>
        <v>0</v>
      </c>
      <c r="K147" s="219" t="s">
        <v>127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0.02</v>
      </c>
      <c r="T147" s="227">
        <f>S147*H147</f>
        <v>3.8999999999999999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128</v>
      </c>
      <c r="AT147" s="228" t="s">
        <v>123</v>
      </c>
      <c r="AU147" s="228" t="s">
        <v>86</v>
      </c>
      <c r="AY147" s="16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128</v>
      </c>
      <c r="BM147" s="228" t="s">
        <v>267</v>
      </c>
    </row>
    <row r="148" s="2" customFormat="1">
      <c r="A148" s="37"/>
      <c r="B148" s="38"/>
      <c r="C148" s="39"/>
      <c r="D148" s="230" t="s">
        <v>130</v>
      </c>
      <c r="E148" s="39"/>
      <c r="F148" s="231" t="s">
        <v>171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86</v>
      </c>
    </row>
    <row r="149" s="13" customFormat="1">
      <c r="A149" s="13"/>
      <c r="B149" s="235"/>
      <c r="C149" s="236"/>
      <c r="D149" s="230" t="s">
        <v>132</v>
      </c>
      <c r="E149" s="237" t="s">
        <v>1</v>
      </c>
      <c r="F149" s="238" t="s">
        <v>259</v>
      </c>
      <c r="G149" s="236"/>
      <c r="H149" s="239">
        <v>195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132</v>
      </c>
      <c r="AU149" s="245" t="s">
        <v>86</v>
      </c>
      <c r="AV149" s="13" t="s">
        <v>86</v>
      </c>
      <c r="AW149" s="13" t="s">
        <v>30</v>
      </c>
      <c r="AX149" s="13" t="s">
        <v>84</v>
      </c>
      <c r="AY149" s="245" t="s">
        <v>121</v>
      </c>
    </row>
    <row r="150" s="12" customFormat="1" ht="22.8" customHeight="1">
      <c r="A150" s="12"/>
      <c r="B150" s="201"/>
      <c r="C150" s="202"/>
      <c r="D150" s="203" t="s">
        <v>75</v>
      </c>
      <c r="E150" s="215" t="s">
        <v>172</v>
      </c>
      <c r="F150" s="215" t="s">
        <v>173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SUM(P151:P154)</f>
        <v>0</v>
      </c>
      <c r="Q150" s="209"/>
      <c r="R150" s="210">
        <f>SUM(R151:R154)</f>
        <v>0</v>
      </c>
      <c r="S150" s="209"/>
      <c r="T150" s="211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84</v>
      </c>
      <c r="AT150" s="213" t="s">
        <v>75</v>
      </c>
      <c r="AU150" s="213" t="s">
        <v>84</v>
      </c>
      <c r="AY150" s="212" t="s">
        <v>121</v>
      </c>
      <c r="BK150" s="214">
        <f>SUM(BK151:BK154)</f>
        <v>0</v>
      </c>
    </row>
    <row r="151" s="2" customFormat="1" ht="24.15" customHeight="1">
      <c r="A151" s="37"/>
      <c r="B151" s="38"/>
      <c r="C151" s="217" t="s">
        <v>149</v>
      </c>
      <c r="D151" s="217" t="s">
        <v>123</v>
      </c>
      <c r="E151" s="218" t="s">
        <v>174</v>
      </c>
      <c r="F151" s="219" t="s">
        <v>175</v>
      </c>
      <c r="G151" s="220" t="s">
        <v>176</v>
      </c>
      <c r="H151" s="221">
        <v>26.324999999999999</v>
      </c>
      <c r="I151" s="222"/>
      <c r="J151" s="223">
        <f>ROUND(I151*H151,2)</f>
        <v>0</v>
      </c>
      <c r="K151" s="219" t="s">
        <v>127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128</v>
      </c>
      <c r="AT151" s="228" t="s">
        <v>123</v>
      </c>
      <c r="AU151" s="228" t="s">
        <v>86</v>
      </c>
      <c r="AY151" s="16" t="s">
        <v>121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128</v>
      </c>
      <c r="BM151" s="228" t="s">
        <v>268</v>
      </c>
    </row>
    <row r="152" s="2" customFormat="1">
      <c r="A152" s="37"/>
      <c r="B152" s="38"/>
      <c r="C152" s="39"/>
      <c r="D152" s="230" t="s">
        <v>130</v>
      </c>
      <c r="E152" s="39"/>
      <c r="F152" s="231" t="s">
        <v>175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86</v>
      </c>
    </row>
    <row r="153" s="2" customFormat="1" ht="16.5" customHeight="1">
      <c r="A153" s="37"/>
      <c r="B153" s="38"/>
      <c r="C153" s="217" t="s">
        <v>178</v>
      </c>
      <c r="D153" s="217" t="s">
        <v>123</v>
      </c>
      <c r="E153" s="218" t="s">
        <v>179</v>
      </c>
      <c r="F153" s="219" t="s">
        <v>180</v>
      </c>
      <c r="G153" s="220" t="s">
        <v>176</v>
      </c>
      <c r="H153" s="221">
        <v>26.324999999999999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128</v>
      </c>
      <c r="AT153" s="228" t="s">
        <v>123</v>
      </c>
      <c r="AU153" s="228" t="s">
        <v>86</v>
      </c>
      <c r="AY153" s="16" t="s">
        <v>121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128</v>
      </c>
      <c r="BM153" s="228" t="s">
        <v>269</v>
      </c>
    </row>
    <row r="154" s="2" customFormat="1">
      <c r="A154" s="37"/>
      <c r="B154" s="38"/>
      <c r="C154" s="39"/>
      <c r="D154" s="230" t="s">
        <v>130</v>
      </c>
      <c r="E154" s="39"/>
      <c r="F154" s="231" t="s">
        <v>182</v>
      </c>
      <c r="G154" s="39"/>
      <c r="H154" s="39"/>
      <c r="I154" s="232"/>
      <c r="J154" s="39"/>
      <c r="K154" s="39"/>
      <c r="L154" s="43"/>
      <c r="M154" s="246"/>
      <c r="N154" s="247"/>
      <c r="O154" s="248"/>
      <c r="P154" s="248"/>
      <c r="Q154" s="248"/>
      <c r="R154" s="248"/>
      <c r="S154" s="248"/>
      <c r="T154" s="249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130</v>
      </c>
      <c r="AU154" s="16" t="s">
        <v>86</v>
      </c>
    </row>
    <row r="155" s="2" customFormat="1" ht="6.96" customHeight="1">
      <c r="A155" s="37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pyo4SETBwINnqBmDbA+B3EEkOaD1JIvyfhnf+HbkByWAfz1guZP/aXMut1CvPD8ug20dSoqXV1SVDTlirYSVwQ==" hashValue="trsylZlZQFtDITzuJ5WUU20QQnI951QltshtRX9EJv6Nt1djdO9VN/mVq6w4qRaTpbXJkakp+cAHcHz3UU2TbQ==" algorithmName="SHA-512" password="DACB"/>
  <autoFilter ref="C120:K15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DESKTOP-JJA4DNO\MESSOR COMPANY</dc:creator>
  <cp:lastModifiedBy>DESKTOP-JJA4DNO\MESSOR COMPANY</cp:lastModifiedBy>
  <dcterms:created xsi:type="dcterms:W3CDTF">2022-08-23T12:09:36Z</dcterms:created>
  <dcterms:modified xsi:type="dcterms:W3CDTF">2022-08-23T12:09:49Z</dcterms:modified>
</cp:coreProperties>
</file>